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odai-fsv\総務課\04_財政\15_財政状況資料集\11_R6財政状況資料集\"/>
    </mc:Choice>
  </mc:AlternateContent>
  <xr:revisionPtr revIDLastSave="0" documentId="13_ncr:1_{7C21DBAC-51C6-4B72-ABE7-D1D8B3ADA2AF}" xr6:coauthVersionLast="47" xr6:coauthVersionMax="47" xr10:uidLastSave="{00000000-0000-0000-0000-000000000000}"/>
  <bookViews>
    <workbookView xWindow="-28920" yWindow="15"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C36" i="10"/>
  <c r="BE35" i="10"/>
  <c r="C35" i="10"/>
  <c r="BW34" i="10"/>
  <c r="BW35" i="10" s="1"/>
  <c r="BE34" i="10"/>
  <c r="U34" i="10"/>
  <c r="U35" i="10" s="1"/>
  <c r="U36" i="10" s="1"/>
  <c r="C34" i="10"/>
  <c r="AM34" i="10" s="1"/>
  <c r="AM35" i="10" s="1"/>
  <c r="BW36" i="10" l="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alcChain>
</file>

<file path=xl/sharedStrings.xml><?xml version="1.0" encoding="utf-8"?>
<sst xmlns="http://schemas.openxmlformats.org/spreadsheetml/2006/main" count="1151" uniqueCount="571">
  <si>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</si>
  <si>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</si>
  <si>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</si>
  <si>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</si>
  <si>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</si>
  <si>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</si>
  <si>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</si>
  <si>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</si>
  <si>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</si>
  <si>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</si>
  <si>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</si>
  <si>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</si>
  <si>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</si>
  <si>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</si>
  <si>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</si>
  <si>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</si>
  <si>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</si>
  <si>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</si>
  <si>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</si>
  <si>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</si>
  <si>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</si>
  <si>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</si>
  <si>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</si>
  <si>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</si>
  <si>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</si>
  <si>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</si>
  <si>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</si>
  <si>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</si>
  <si>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</si>
  <si>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</si>
  <si>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</si>
  <si>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</si>
  <si>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</si>
  <si>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</si>
  <si>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</si>
  <si>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</si>
  <si>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</si>
  <si>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</si>
  <si>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</si>
  <si>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</si>
  <si>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</si>
  <si>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</si>
  <si>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</si>
  <si>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</si>
  <si>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</si>
  <si>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</si>
  <si>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</si>
  <si>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</si>
  <si>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</si>
  <si>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</si>
  <si>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</si>
  <si>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</si>
  <si>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</si>
  <si>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</si>
  <si>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</si>
  <si>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</si>
  <si>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</si>
  <si>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</si>
  <si>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</si>
  <si>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</si>
  <si>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</si>
  <si>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</si>
  <si>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</si>
  <si>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</si>
  <si>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</si>
  <si>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</si>
  <si>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</si>
  <si>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</si>
  <si>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</si>
  <si>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</si>
  <si>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</si>
  <si>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</si>
  <si>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</si>
  <si>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</si>
  <si>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</si>
  <si>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</si>
  <si>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</si>
  <si>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</si>
  <si>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</si>
  <si>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</si>
  <si>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</si>
  <si>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</si>
  <si>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</si>
  <si>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</si>
  <si>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</si>
  <si>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</si>
  <si>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</si>
  <si>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</si>
  <si>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</si>
  <si>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</si>
  <si>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</si>
  <si>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</si>
  <si>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</si>
  <si>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</si>
  <si>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</si>
  <si>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</si>
  <si>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</si>
  <si>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</si>
  <si>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</si>
  <si>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</si>
  <si>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</si>
  <si>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</si>
  <si>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</si>
  <si>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</si>
  <si>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</si>
  <si>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</si>
  <si>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</si>
  <si>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</si>
  <si>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</si>
  <si>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</si>
  <si>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</si>
  <si>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</si>
  <si>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</si>
  <si>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</si>
  <si>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</si>
  <si>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</si>
  <si>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</si>
  <si>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</si>
  <si>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</si>
  <si>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</si>
  <si>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</si>
  <si>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</si>
  <si>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</si>
  <si>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</si>
  <si>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</si>
  <si>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</si>
  <si>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</si>
  <si>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</si>
  <si>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</si>
  <si>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</si>
  <si>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</si>
  <si>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</si>
  <si>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</si>
  <si>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</si>
  <si>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</si>
  <si>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</si>
  <si>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</si>
  <si>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</si>
  <si>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</si>
  <si>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</si>
  <si>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</si>
  <si>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</si>
  <si>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</si>
  <si>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</si>
  <si>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</si>
  <si>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</si>
  <si>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</si>
  <si>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</si>
  <si>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</si>
  <si>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</si>
  <si>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</si>
  <si>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</si>
  <si>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</si>
  <si>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</si>
  <si>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</si>
  <si>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</si>
  <si>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</si>
  <si>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</si>
  <si>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</si>
  <si>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</si>
  <si>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</si>
  <si>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</si>
  <si>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</si>
  <si>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</si>
  <si>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</si>
  <si>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</si>
  <si>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</si>
  <si>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</si>
  <si>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</si>
  <si>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</si>
  <si>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</si>
  <si>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</si>
  <si>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</si>
  <si>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</si>
  <si>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</si>
  <si>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</si>
  <si>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</si>
  <si>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</si>
  <si>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</si>
  <si>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</si>
  <si>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</si>
  <si>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</si>
  <si>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</si>
  <si>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</si>
  <si>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</si>
  <si>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</si>
  <si>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</si>
  <si>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</si>
  <si>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</si>
  <si>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</si>
  <si>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</si>
  <si>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</si>
  <si>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</si>
  <si>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</si>
  <si>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</si>
  <si>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</si>
  <si>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</si>
  <si>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</si>
  <si>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</si>
  <si>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</si>
  <si>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</si>
  <si>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</si>
  <si>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</si>
  <si>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三重県大台町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</si>
  <si>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</si>
  <si>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</si>
  <si>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</si>
  <si>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</si>
  <si>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</si>
  <si>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</si>
  <si>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</si>
  <si>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</si>
  <si>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</si>
  <si>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</si>
  <si>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</si>
  <si>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</si>
  <si>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</si>
  <si>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</si>
  <si>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</si>
  <si>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</si>
  <si>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</si>
  <si>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</si>
  <si>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</si>
  <si>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</si>
  <si>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</si>
  <si>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</si>
  <si>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</si>
  <si>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</si>
  <si>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</si>
  <si>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</si>
  <si>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</si>
  <si>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</si>
  <si>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</si>
  <si>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</si>
  <si>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</si>
  <si>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</si>
  <si>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</si>
  <si>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</si>
  <si>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</si>
  <si>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</si>
  <si>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</si>
  <si>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</si>
  <si>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</si>
  <si>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</si>
  <si>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</si>
  <si>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</si>
  <si>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</si>
  <si>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</si>
  <si>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</si>
  <si>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</si>
  <si>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</si>
  <si>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</si>
  <si>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</si>
  <si>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</si>
  <si>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</si>
  <si>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</si>
  <si>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</si>
  <si>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</si>
  <si>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</si>
  <si>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</si>
  <si>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</si>
  <si>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</si>
  <si>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</si>
  <si>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</si>
  <si>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</si>
  <si>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</si>
  <si>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</si>
  <si>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</si>
  <si>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</si>
  <si>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</si>
  <si>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</si>
  <si>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</si>
  <si>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</si>
  <si>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</si>
  <si>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</si>
  <si>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</si>
  <si>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</si>
  <si>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</si>
  <si>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</si>
  <si>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</si>
  <si>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</si>
  <si>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</si>
  <si>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</si>
  <si>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</si>
  <si>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</si>
  <si>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</si>
  <si>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</si>
  <si>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</si>
  <si>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</si>
  <si>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</si>
  <si>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</si>
  <si>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</si>
  <si>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</si>
  <si>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</si>
  <si>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</si>
  <si>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</si>
  <si>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</si>
  <si>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</si>
  <si>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</si>
  <si>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</si>
  <si>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</si>
  <si>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</si>
  <si>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</si>
  <si>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</si>
  <si>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</si>
  <si>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</si>
  <si>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</si>
  <si>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</si>
  <si>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</si>
  <si>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</si>
  <si>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</si>
  <si>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</si>
  <si>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</si>
  <si>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</si>
  <si>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</si>
  <si>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</si>
  <si>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</si>
  <si>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</si>
  <si>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</si>
  <si>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</si>
  <si>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</si>
  <si>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</si>
  <si>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</si>
  <si>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</si>
  <si>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</si>
  <si>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</si>
  <si>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</si>
  <si>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</si>
  <si>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</si>
  <si>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</si>
  <si>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</si>
  <si>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</si>
  <si>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</si>
  <si>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</si>
  <si>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</si>
  <si>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</si>
  <si>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</si>
  <si>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</si>
  <si>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</si>
  <si>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</si>
  <si>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</si>
  <si>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</si>
  <si>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</si>
  <si>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</si>
  <si>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</si>
  <si>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</si>
  <si>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</si>
  <si>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</si>
  <si>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</si>
  <si>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</si>
  <si>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</si>
  <si>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</si>
  <si>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</si>
  <si>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</si>
  <si>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三重県大台町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</si>
  <si>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</si>
  <si>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</si>
  <si>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</si>
  <si>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</si>
  <si>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</si>
  <si>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</si>
  <si>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</si>
  <si>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</si>
  <si>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</si>
  <si>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</si>
  <si>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</si>
  <si>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</si>
  <si>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</si>
  <si>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</si>
  <si>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</si>
  <si>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</si>
  <si>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</si>
  <si>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</si>
  <si>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</si>
  <si>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</si>
  <si>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</si>
  <si>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</si>
  <si>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</si>
  <si>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</si>
  <si>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</si>
  <si>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</si>
  <si>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</si>
  <si>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</si>
  <si>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</si>
  <si>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</si>
  <si>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</si>
  <si>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</si>
  <si>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</si>
  <si>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</si>
  <si>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</si>
  <si>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</si>
  <si>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</si>
  <si>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</si>
  <si>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生活排水処理事業会計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</si>
  <si>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</si>
  <si>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</si>
  <si>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</si>
  <si>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</si>
  <si>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</si>
  <si>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</si>
  <si>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</si>
  <si>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</si>
  <si>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</si>
  <si>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</si>
  <si>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</si>
  <si>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</si>
  <si>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</si>
  <si>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</si>
  <si>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</si>
  <si>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</si>
  <si>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</si>
  <si>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</si>
  <si>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</si>
  <si>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</si>
  <si>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</si>
  <si>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</si>
  <si>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</si>
  <si>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</si>
  <si>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</si>
  <si>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</si>
  <si>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</si>
  <si>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</si>
  <si>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</si>
  <si>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</si>
  <si>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</si>
  <si>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</si>
  <si>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</si>
  <si>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</si>
  <si>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</si>
  <si>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</si>
  <si>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</si>
  <si>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</si>
  <si>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</si>
  <si>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</si>
  <si>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</si>
  <si>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</si>
  <si>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</si>
  <si>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</si>
  <si>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</si>
  <si>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</si>
  <si>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</si>
  <si>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</si>
  <si>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</si>
  <si>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</si>
  <si>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</si>
  <si>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</si>
  <si>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</si>
  <si>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</si>
  <si>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</si>
  <si>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</si>
  <si>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</si>
  <si>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</si>
  <si>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</si>
  <si>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</si>
  <si>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</si>
  <si>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</si>
  <si>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</si>
  <si>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</si>
  <si>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</si>
  <si>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</si>
  <si>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</si>
  <si>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</si>
  <si>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</si>
  <si>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</si>
  <si>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</si>
  <si>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</si>
  <si>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</si>
  <si>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</si>
  <si>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</si>
  <si>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</si>
  <si>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</si>
  <si>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</si>
  <si>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</si>
  <si>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</si>
  <si>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</si>
  <si>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</si>
  <si>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</si>
  <si>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</si>
  <si>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</si>
  <si>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</si>
  <si>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</si>
  <si>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</si>
  <si>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</si>
  <si>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</si>
  <si>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</si>
  <si>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</si>
  <si>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</si>
  <si>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</si>
  <si>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</si>
  <si>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</si>
  <si>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</si>
  <si>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</si>
  <si>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</si>
  <si>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</si>
  <si>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</si>
  <si>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</si>
  <si>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</si>
  <si>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</si>
  <si>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</si>
  <si>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</si>
  <si>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</si>
  <si>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</si>
  <si>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</si>
  <si>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</si>
  <si>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</si>
  <si>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</si>
  <si>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</si>
  <si>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</si>
  <si>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</si>
  <si>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</si>
  <si>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</si>
  <si>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</si>
  <si>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</si>
  <si>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</si>
  <si>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</si>
  <si>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</si>
  <si>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</si>
  <si>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</si>
  <si>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</si>
  <si>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</si>
  <si>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</si>
  <si>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</si>
  <si>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</si>
  <si>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</si>
  <si>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</si>
  <si>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</si>
  <si>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</si>
  <si>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</si>
  <si>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</si>
  <si>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4.70</t>
  </si>
  <si>
    <t>▲ 1.33</t>
  </si>
  <si>
    <t>▲ 4.05</t>
  </si>
  <si>
    <t>一般会計</t>
  </si>
  <si>
    <t>水道事業会計</t>
  </si>
  <si>
    <t>介護保険事業特別会計</t>
  </si>
  <si>
    <t>生活排水処理事業会計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</si>
  <si>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</si>
  <si>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</si>
  <si>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</si>
  <si>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</si>
  <si>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</si>
  <si>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</si>
  <si>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</si>
  <si>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</si>
  <si>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</si>
  <si>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</si>
  <si>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フォレストファイターズ</t>
  </si>
  <si>
    <t>エム・エス・ピー</t>
  </si>
  <si>
    <t>宮川物産</t>
    <rPh sb="0" eb="2">
      <t>ミヤガワ</t>
    </rPh>
    <rPh sb="2" eb="4">
      <t>ブッサン</t>
    </rPh>
    <phoneticPr fontId="5"/>
  </si>
  <si>
    <t>宮川観光振興公社</t>
    <rPh sb="0" eb="2">
      <t>ミヤガワ</t>
    </rPh>
    <rPh sb="2" eb="4">
      <t>カンコウ</t>
    </rPh>
    <rPh sb="4" eb="6">
      <t>シンコウ</t>
    </rPh>
    <rPh sb="6" eb="8">
      <t>コウシャ</t>
    </rPh>
    <phoneticPr fontId="5"/>
  </si>
  <si>
    <t>道の駅奥伊勢おおだい</t>
    <rPh sb="0" eb="1">
      <t>ミチ</t>
    </rPh>
    <rPh sb="2" eb="3">
      <t>エキ</t>
    </rPh>
    <rPh sb="3" eb="4">
      <t>オク</t>
    </rPh>
    <rPh sb="4" eb="6">
      <t>イセ</t>
    </rPh>
    <phoneticPr fontId="5"/>
  </si>
  <si>
    <t>奥伊勢ハイウェイパーク</t>
    <rPh sb="0" eb="1">
      <t>オク</t>
    </rPh>
    <rPh sb="1" eb="3">
      <t>イセ</t>
    </rPh>
    <phoneticPr fontId="5"/>
  </si>
  <si>
    <t>奥伊勢広域行政組合</t>
    <rPh sb="0" eb="1">
      <t>オク</t>
    </rPh>
    <rPh sb="1" eb="3">
      <t>イセ</t>
    </rPh>
    <rPh sb="3" eb="5">
      <t>コウイキ</t>
    </rPh>
    <rPh sb="5" eb="7">
      <t>ギョウセイ</t>
    </rPh>
    <rPh sb="7" eb="9">
      <t>クミアイ</t>
    </rPh>
    <phoneticPr fontId="5"/>
  </si>
  <si>
    <t>香肌奥伊勢資源化広域連合</t>
    <rPh sb="0" eb="1">
      <t>カ</t>
    </rPh>
    <rPh sb="1" eb="2">
      <t>ハダ</t>
    </rPh>
    <rPh sb="2" eb="3">
      <t>オク</t>
    </rPh>
    <rPh sb="3" eb="5">
      <t>イセ</t>
    </rPh>
    <rPh sb="5" eb="8">
      <t>シゲンカ</t>
    </rPh>
    <rPh sb="8" eb="10">
      <t>コウイキ</t>
    </rPh>
    <rPh sb="10" eb="12">
      <t>レンゴウ</t>
    </rPh>
    <phoneticPr fontId="5"/>
  </si>
  <si>
    <t>紀勢地区広域消防組合</t>
    <rPh sb="0" eb="2">
      <t>キセイ</t>
    </rPh>
    <rPh sb="2" eb="4">
      <t>チク</t>
    </rPh>
    <rPh sb="4" eb="6">
      <t>コウイキ</t>
    </rPh>
    <rPh sb="6" eb="8">
      <t>ショウボウ</t>
    </rPh>
    <rPh sb="8" eb="10">
      <t>クミアイ</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</si>
  <si>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5"/>
  </si>
  <si>
    <t>　　　  〃　　　　（共同研修特別会計）</t>
    <rPh sb="11" eb="13">
      <t>キョウドウ</t>
    </rPh>
    <rPh sb="13" eb="15">
      <t>ケンシュウ</t>
    </rPh>
    <rPh sb="15" eb="17">
      <t>トクベツ</t>
    </rPh>
    <rPh sb="17" eb="19">
      <t>カイケイ</t>
    </rPh>
    <phoneticPr fontId="5"/>
  </si>
  <si>
    <t>　　　　　 〃　　　（デジタル地図特別会計）</t>
    <rPh sb="15" eb="17">
      <t>チズ</t>
    </rPh>
    <rPh sb="17" eb="19">
      <t>トクベツ</t>
    </rPh>
    <rPh sb="19" eb="21">
      <t>カイケイ</t>
    </rPh>
    <phoneticPr fontId="5"/>
  </si>
  <si>
    <t>　　　  〃　　　　（物品特別会計）</t>
    <rPh sb="11" eb="13">
      <t>ブッピン</t>
    </rPh>
    <rPh sb="13" eb="15">
      <t>トクベツ</t>
    </rPh>
    <rPh sb="15" eb="17">
      <t>カイケイ</t>
    </rPh>
    <phoneticPr fontId="5"/>
  </si>
  <si>
    <t>　　　　　 〃　　　（退職手当特別会計）</t>
    <rPh sb="11" eb="13">
      <t>タイショク</t>
    </rPh>
    <rPh sb="13" eb="15">
      <t>テアテ</t>
    </rPh>
    <rPh sb="15" eb="17">
      <t>トクベツ</t>
    </rPh>
    <rPh sb="17" eb="19">
      <t>カイケイ</t>
    </rPh>
    <phoneticPr fontId="5"/>
  </si>
  <si>
    <t>　　　  〃　　　　（消防救急無線特別会計）</t>
  </si>
  <si>
    <t>　　　  〃　　　　（公平委員会特別会計）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</si>
  <si>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5"/>
  </si>
  <si>
    <t>　　　　〃　　（滞納整理拡充事業特別会計）</t>
    <rPh sb="8" eb="10">
      <t>タイノウ</t>
    </rPh>
    <rPh sb="10" eb="12">
      <t>セイリ</t>
    </rPh>
    <rPh sb="12" eb="14">
      <t>カクジュウ</t>
    </rPh>
    <rPh sb="14" eb="16">
      <t>ジギョウ</t>
    </rPh>
    <rPh sb="16" eb="18">
      <t>トクベツ</t>
    </rPh>
    <rPh sb="18" eb="20">
      <t>カイケイ</t>
    </rPh>
    <phoneticPr fontId="5"/>
  </si>
  <si>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</si>
  <si>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　  　　〃　　　（後期高齢者医療特別会計）</t>
    <rPh sb="10" eb="12">
      <t>コウキ</t>
    </rPh>
    <rPh sb="12" eb="15">
      <t>コウレイシャ</t>
    </rPh>
    <rPh sb="15" eb="17">
      <t>イリョウ</t>
    </rPh>
    <rPh sb="17" eb="19">
      <t>トクベツ</t>
    </rPh>
    <rPh sb="19" eb="21">
      <t>カイケイ</t>
    </rPh>
    <phoneticPr fontId="5"/>
  </si>
  <si>
    <t>合併振興基金</t>
    <rPh sb="0" eb="4">
      <t>ガッペイシンコウ</t>
    </rPh>
    <rPh sb="4" eb="6">
      <t>キキン</t>
    </rPh>
    <phoneticPr fontId="5"/>
  </si>
  <si>
    <t>学校建設基金</t>
    <rPh sb="0" eb="4">
      <t>ガッコウケンセツ</t>
    </rPh>
    <rPh sb="4" eb="6">
      <t>キキン</t>
    </rPh>
    <phoneticPr fontId="2"/>
  </si>
  <si>
    <t>ふるさと創生（応援）基金</t>
    <rPh sb="4" eb="6">
      <t>ソウセイ</t>
    </rPh>
    <rPh sb="7" eb="9">
      <t>オウエン</t>
    </rPh>
    <rPh sb="10" eb="12">
      <t>キキン</t>
    </rPh>
    <phoneticPr fontId="2"/>
  </si>
  <si>
    <t>公共施設整備基金</t>
    <rPh sb="0" eb="2">
      <t>コウキョウ</t>
    </rPh>
    <rPh sb="2" eb="4">
      <t>シセツ</t>
    </rPh>
    <rPh sb="4" eb="6">
      <t>セイビ</t>
    </rPh>
    <rPh sb="6" eb="8">
      <t>キキン</t>
    </rPh>
    <phoneticPr fontId="2"/>
  </si>
  <si>
    <t>地場産業振興基金</t>
    <rPh sb="0" eb="4">
      <t>ジバサンギョウ</t>
    </rPh>
    <rPh sb="4" eb="8">
      <t>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</si>
</sst>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0A34-494E-9EA5-02490FEA38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61358</c:v>
                </c:pt>
                <c:pt idx="1">
                  <c:v>82204</c:v>
                </c:pt>
                <c:pt idx="2">
                  <c:v>97763</c:v>
                </c:pt>
                <c:pt idx="3">
                  <c:v>151883</c:v>
                </c:pt>
                <c:pt idx="4">
                  <c:v>171383</c:v>
                </c:pt>
              </c:numCache>
            </c:numRef>
          </c:val>
          <c:smooth val="0"/>
          <c:extLst>
            <c:ext xmlns:c16="http://schemas.microsoft.com/office/drawing/2014/chart" uri="{C3380CC4-5D6E-409C-BE32-E72D297353CC}">
              <c16:uniqueId val="{00000001-0A34-494E-9EA5-02490FEA38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3.31</c:v>
                </c:pt>
                <c:pt idx="1">
                  <c:v>4.93</c:v>
                </c:pt>
                <c:pt idx="2">
                  <c:v>4.1500000000000004</c:v>
                </c:pt>
                <c:pt idx="3">
                  <c:v>4.93</c:v>
                </c:pt>
                <c:pt idx="4">
                  <c:v>3.7</c:v>
                </c:pt>
              </c:numCache>
            </c:numRef>
          </c:val>
          <c:extLst>
            <c:ext xmlns:c16="http://schemas.microsoft.com/office/drawing/2014/chart" uri="{C3380CC4-5D6E-409C-BE32-E72D297353CC}">
              <c16:uniqueId val="{00000000-FD37-4A2A-9B30-BFE17FFB77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45.48</c:v>
                </c:pt>
                <c:pt idx="1">
                  <c:v>43.27</c:v>
                </c:pt>
                <c:pt idx="2">
                  <c:v>41.13</c:v>
                </c:pt>
                <c:pt idx="3">
                  <c:v>39.299999999999997</c:v>
                </c:pt>
                <c:pt idx="4">
                  <c:v>36.15</c:v>
                </c:pt>
              </c:numCache>
            </c:numRef>
          </c:val>
          <c:extLst>
            <c:ext xmlns:c16="http://schemas.microsoft.com/office/drawing/2014/chart" uri="{C3380CC4-5D6E-409C-BE32-E72D297353CC}">
              <c16:uniqueId val="{00000001-FD37-4A2A-9B30-BFE17FFB77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0.17</c:v>
                </c:pt>
                <c:pt idx="1">
                  <c:v>1.73</c:v>
                </c:pt>
                <c:pt idx="2">
                  <c:v>-4.7</c:v>
                </c:pt>
                <c:pt idx="3">
                  <c:v>-1.33</c:v>
                </c:pt>
                <c:pt idx="4">
                  <c:v>-4.05</c:v>
                </c:pt>
              </c:numCache>
            </c:numRef>
          </c:val>
          <c:smooth val="0"/>
          <c:extLst>
            <c:ext xmlns:c16="http://schemas.microsoft.com/office/drawing/2014/chart" uri="{C3380CC4-5D6E-409C-BE32-E72D297353CC}">
              <c16:uniqueId val="{00000002-FD37-4A2A-9B30-BFE17FFB77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0.23</c:v>
                </c:pt>
                <c:pt idx="2">
                  <c:v>#N/A</c:v>
                </c:pt>
                <c:pt idx="3">
                  <c:v>0.24</c:v>
                </c:pt>
                <c:pt idx="4">
                  <c:v>#N/A</c:v>
                </c:pt>
                <c:pt idx="5">
                  <c:v>0.77</c:v>
                </c:pt>
                <c:pt idx="6">
                  <c:v>0</c:v>
                </c:pt>
                <c:pt idx="7">
                  <c:v>0</c:v>
                </c:pt>
                <c:pt idx="8">
                  <c:v>0</c:v>
                </c:pt>
                <c:pt idx="9">
                  <c:v>0</c:v>
                </c:pt>
              </c:numCache>
            </c:numRef>
          </c:val>
          <c:extLst>
            <c:ext xmlns:c16="http://schemas.microsoft.com/office/drawing/2014/chart" uri="{C3380CC4-5D6E-409C-BE32-E72D297353CC}">
              <c16:uniqueId val="{00000000-2159-4AF6-88C2-C172ED36B3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59-4AF6-88C2-C172ED36B3A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59-4AF6-88C2-C172ED36B3AE}"/>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159-4AF6-88C2-C172ED36B3AE}"/>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0.04</c:v>
                </c:pt>
                <c:pt idx="4">
                  <c:v>#N/A</c:v>
                </c:pt>
                <c:pt idx="5">
                  <c:v>0</c:v>
                </c:pt>
                <c:pt idx="6">
                  <c:v>#N/A</c:v>
                </c:pt>
                <c:pt idx="7">
                  <c:v>0.05</c:v>
                </c:pt>
                <c:pt idx="8">
                  <c:v>#N/A</c:v>
                </c:pt>
                <c:pt idx="9">
                  <c:v>0</c:v>
                </c:pt>
              </c:numCache>
            </c:numRef>
          </c:val>
          <c:extLst>
            <c:ext xmlns:c16="http://schemas.microsoft.com/office/drawing/2014/chart" uri="{C3380CC4-5D6E-409C-BE32-E72D297353CC}">
              <c16:uniqueId val="{00000004-2159-4AF6-88C2-C172ED36B3AE}"/>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0.13</c:v>
                </c:pt>
                <c:pt idx="2">
                  <c:v>#N/A</c:v>
                </c:pt>
                <c:pt idx="3">
                  <c:v>0.2</c:v>
                </c:pt>
                <c:pt idx="4">
                  <c:v>#N/A</c:v>
                </c:pt>
                <c:pt idx="5">
                  <c:v>0.14000000000000001</c:v>
                </c:pt>
                <c:pt idx="6">
                  <c:v>#N/A</c:v>
                </c:pt>
                <c:pt idx="7">
                  <c:v>0.17</c:v>
                </c:pt>
                <c:pt idx="8">
                  <c:v>#N/A</c:v>
                </c:pt>
                <c:pt idx="9">
                  <c:v>0.59</c:v>
                </c:pt>
              </c:numCache>
            </c:numRef>
          </c:val>
          <c:extLst>
            <c:ext xmlns:c16="http://schemas.microsoft.com/office/drawing/2014/chart" uri="{C3380CC4-5D6E-409C-BE32-E72D297353CC}">
              <c16:uniqueId val="{00000005-2159-4AF6-88C2-C172ED36B3AE}"/>
            </c:ext>
          </c:extLst>
        </c:ser>
        <c:ser>
          <c:idx val="6"/>
          <c:order val="6"/>
          <c:tx>
            <c:strRef>
              <c:f>データシート!$A$33</c:f>
              <c:strCache>
                <c:ptCount val="1"/>
                <c:pt idx="0">
                  <c:v>生活排水処理事業会計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0.41</c:v>
                </c:pt>
                <c:pt idx="8">
                  <c:v>#N/A</c:v>
                </c:pt>
                <c:pt idx="9">
                  <c:v>0.88</c:v>
                </c:pt>
              </c:numCache>
            </c:numRef>
          </c:val>
          <c:extLst>
            <c:ext xmlns:c16="http://schemas.microsoft.com/office/drawing/2014/chart" uri="{C3380CC4-5D6E-409C-BE32-E72D297353CC}">
              <c16:uniqueId val="{00000006-2159-4AF6-88C2-C172ED36B3A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1.25</c:v>
                </c:pt>
                <c:pt idx="2">
                  <c:v>#N/A</c:v>
                </c:pt>
                <c:pt idx="3">
                  <c:v>1.98</c:v>
                </c:pt>
                <c:pt idx="4">
                  <c:v>#N/A</c:v>
                </c:pt>
                <c:pt idx="5">
                  <c:v>1.95</c:v>
                </c:pt>
                <c:pt idx="6">
                  <c:v>#N/A</c:v>
                </c:pt>
                <c:pt idx="7">
                  <c:v>1.2</c:v>
                </c:pt>
                <c:pt idx="8">
                  <c:v>#N/A</c:v>
                </c:pt>
                <c:pt idx="9">
                  <c:v>1.33</c:v>
                </c:pt>
              </c:numCache>
            </c:numRef>
          </c:val>
          <c:extLst>
            <c:ext xmlns:c16="http://schemas.microsoft.com/office/drawing/2014/chart" uri="{C3380CC4-5D6E-409C-BE32-E72D297353CC}">
              <c16:uniqueId val="{00000007-2159-4AF6-88C2-C172ED36B3A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1.24</c:v>
                </c:pt>
                <c:pt idx="2">
                  <c:v>#N/A</c:v>
                </c:pt>
                <c:pt idx="3">
                  <c:v>1.3</c:v>
                </c:pt>
                <c:pt idx="4">
                  <c:v>#N/A</c:v>
                </c:pt>
                <c:pt idx="5">
                  <c:v>1.49</c:v>
                </c:pt>
                <c:pt idx="6">
                  <c:v>#N/A</c:v>
                </c:pt>
                <c:pt idx="7">
                  <c:v>1.6</c:v>
                </c:pt>
                <c:pt idx="8">
                  <c:v>#N/A</c:v>
                </c:pt>
                <c:pt idx="9">
                  <c:v>1.78</c:v>
                </c:pt>
              </c:numCache>
            </c:numRef>
          </c:val>
          <c:extLst>
            <c:ext xmlns:c16="http://schemas.microsoft.com/office/drawing/2014/chart" uri="{C3380CC4-5D6E-409C-BE32-E72D297353CC}">
              <c16:uniqueId val="{00000008-2159-4AF6-88C2-C172ED36B3A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3.31</c:v>
                </c:pt>
                <c:pt idx="2">
                  <c:v>#N/A</c:v>
                </c:pt>
                <c:pt idx="3">
                  <c:v>4.93</c:v>
                </c:pt>
                <c:pt idx="4">
                  <c:v>#N/A</c:v>
                </c:pt>
                <c:pt idx="5">
                  <c:v>4.1500000000000004</c:v>
                </c:pt>
                <c:pt idx="6">
                  <c:v>#N/A</c:v>
                </c:pt>
                <c:pt idx="7">
                  <c:v>4.92</c:v>
                </c:pt>
                <c:pt idx="8">
                  <c:v>#N/A</c:v>
                </c:pt>
                <c:pt idx="9">
                  <c:v>3.69</c:v>
                </c:pt>
              </c:numCache>
            </c:numRef>
          </c:val>
          <c:extLst>
            <c:ext xmlns:c16="http://schemas.microsoft.com/office/drawing/2014/chart" uri="{C3380CC4-5D6E-409C-BE32-E72D297353CC}">
              <c16:uniqueId val="{00000009-2159-4AF6-88C2-C172ED36B3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1099</c:v>
                </c:pt>
                <c:pt idx="5">
                  <c:v>1101</c:v>
                </c:pt>
                <c:pt idx="8">
                  <c:v>1086</c:v>
                </c:pt>
                <c:pt idx="11">
                  <c:v>1038</c:v>
                </c:pt>
                <c:pt idx="14">
                  <c:v>963</c:v>
                </c:pt>
              </c:numCache>
            </c:numRef>
          </c:val>
          <c:extLst>
            <c:ext xmlns:c16="http://schemas.microsoft.com/office/drawing/2014/chart" uri="{C3380CC4-5D6E-409C-BE32-E72D297353CC}">
              <c16:uniqueId val="{00000000-595D-4689-9F42-6A7B594B12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5D-4689-9F42-6A7B594B12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95D-4689-9F42-6A7B594B12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8</c:v>
                </c:pt>
                <c:pt idx="6">
                  <c:v>12</c:v>
                </c:pt>
                <c:pt idx="9">
                  <c:v>12</c:v>
                </c:pt>
                <c:pt idx="12">
                  <c:v>10</c:v>
                </c:pt>
              </c:numCache>
            </c:numRef>
          </c:val>
          <c:extLst>
            <c:ext xmlns:c16="http://schemas.microsoft.com/office/drawing/2014/chart" uri="{C3380CC4-5D6E-409C-BE32-E72D297353CC}">
              <c16:uniqueId val="{00000003-595D-4689-9F42-6A7B594B12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185</c:v>
                </c:pt>
                <c:pt idx="3">
                  <c:v>203</c:v>
                </c:pt>
                <c:pt idx="6">
                  <c:v>199</c:v>
                </c:pt>
                <c:pt idx="9">
                  <c:v>178</c:v>
                </c:pt>
                <c:pt idx="12">
                  <c:v>172</c:v>
                </c:pt>
              </c:numCache>
            </c:numRef>
          </c:val>
          <c:extLst>
            <c:ext xmlns:c16="http://schemas.microsoft.com/office/drawing/2014/chart" uri="{C3380CC4-5D6E-409C-BE32-E72D297353CC}">
              <c16:uniqueId val="{00000004-595D-4689-9F42-6A7B594B12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5D-4689-9F42-6A7B594B12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5D-4689-9F42-6A7B594B12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1178</c:v>
                </c:pt>
                <c:pt idx="3">
                  <c:v>1219</c:v>
                </c:pt>
                <c:pt idx="6">
                  <c:v>1215</c:v>
                </c:pt>
                <c:pt idx="9">
                  <c:v>1193</c:v>
                </c:pt>
                <c:pt idx="12">
                  <c:v>1083</c:v>
                </c:pt>
              </c:numCache>
            </c:numRef>
          </c:val>
          <c:extLst>
            <c:ext xmlns:c16="http://schemas.microsoft.com/office/drawing/2014/chart" uri="{C3380CC4-5D6E-409C-BE32-E72D297353CC}">
              <c16:uniqueId val="{00000007-595D-4689-9F42-6A7B594B12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280</c:v>
                </c:pt>
                <c:pt idx="2">
                  <c:v>#N/A</c:v>
                </c:pt>
                <c:pt idx="3">
                  <c:v>#N/A</c:v>
                </c:pt>
                <c:pt idx="4">
                  <c:v>329</c:v>
                </c:pt>
                <c:pt idx="5">
                  <c:v>#N/A</c:v>
                </c:pt>
                <c:pt idx="6">
                  <c:v>#N/A</c:v>
                </c:pt>
                <c:pt idx="7">
                  <c:v>340</c:v>
                </c:pt>
                <c:pt idx="8">
                  <c:v>#N/A</c:v>
                </c:pt>
                <c:pt idx="9">
                  <c:v>#N/A</c:v>
                </c:pt>
                <c:pt idx="10">
                  <c:v>345</c:v>
                </c:pt>
                <c:pt idx="11">
                  <c:v>#N/A</c:v>
                </c:pt>
                <c:pt idx="12">
                  <c:v>#N/A</c:v>
                </c:pt>
                <c:pt idx="13">
                  <c:v>302</c:v>
                </c:pt>
                <c:pt idx="14">
                  <c:v>#N/A</c:v>
                </c:pt>
              </c:numCache>
            </c:numRef>
          </c:val>
          <c:smooth val="0"/>
          <c:extLst>
            <c:ext xmlns:c16="http://schemas.microsoft.com/office/drawing/2014/chart" uri="{C3380CC4-5D6E-409C-BE32-E72D297353CC}">
              <c16:uniqueId val="{00000008-595D-4689-9F42-6A7B594B12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8311</c:v>
                </c:pt>
                <c:pt idx="5">
                  <c:v>7671</c:v>
                </c:pt>
                <c:pt idx="8">
                  <c:v>7037</c:v>
                </c:pt>
                <c:pt idx="11">
                  <c:v>6693</c:v>
                </c:pt>
                <c:pt idx="14">
                  <c:v>6453</c:v>
                </c:pt>
              </c:numCache>
            </c:numRef>
          </c:val>
          <c:extLst>
            <c:ext xmlns:c16="http://schemas.microsoft.com/office/drawing/2014/chart" uri="{C3380CC4-5D6E-409C-BE32-E72D297353CC}">
              <c16:uniqueId val="{00000000-3A8B-4E7B-8F5F-DC816805FF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A8B-4E7B-8F5F-DC816805FF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3554</c:v>
                </c:pt>
                <c:pt idx="5">
                  <c:v>3842</c:v>
                </c:pt>
                <c:pt idx="8">
                  <c:v>3889</c:v>
                </c:pt>
                <c:pt idx="11">
                  <c:v>3852</c:v>
                </c:pt>
                <c:pt idx="14">
                  <c:v>3859</c:v>
                </c:pt>
              </c:numCache>
            </c:numRef>
          </c:val>
          <c:extLst>
            <c:ext xmlns:c16="http://schemas.microsoft.com/office/drawing/2014/chart" uri="{C3380CC4-5D6E-409C-BE32-E72D297353CC}">
              <c16:uniqueId val="{00000002-3A8B-4E7B-8F5F-DC816805FF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A8B-4E7B-8F5F-DC816805FF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8B-4E7B-8F5F-DC816805FF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8B-4E7B-8F5F-DC816805FF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1265</c:v>
                </c:pt>
                <c:pt idx="3">
                  <c:v>1213</c:v>
                </c:pt>
                <c:pt idx="6">
                  <c:v>1200</c:v>
                </c:pt>
                <c:pt idx="9">
                  <c:v>1175</c:v>
                </c:pt>
                <c:pt idx="12">
                  <c:v>1179</c:v>
                </c:pt>
              </c:numCache>
            </c:numRef>
          </c:val>
          <c:extLst>
            <c:ext xmlns:c16="http://schemas.microsoft.com/office/drawing/2014/chart" uri="{C3380CC4-5D6E-409C-BE32-E72D297353CC}">
              <c16:uniqueId val="{00000006-3A8B-4E7B-8F5F-DC816805FF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71</c:v>
                </c:pt>
                <c:pt idx="3">
                  <c:v>60</c:v>
                </c:pt>
                <c:pt idx="6">
                  <c:v>51</c:v>
                </c:pt>
                <c:pt idx="9">
                  <c:v>36</c:v>
                </c:pt>
                <c:pt idx="12">
                  <c:v>32</c:v>
                </c:pt>
              </c:numCache>
            </c:numRef>
          </c:val>
          <c:extLst>
            <c:ext xmlns:c16="http://schemas.microsoft.com/office/drawing/2014/chart" uri="{C3380CC4-5D6E-409C-BE32-E72D297353CC}">
              <c16:uniqueId val="{00000007-3A8B-4E7B-8F5F-DC816805FF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2637</c:v>
                </c:pt>
                <c:pt idx="3">
                  <c:v>2435</c:v>
                </c:pt>
                <c:pt idx="6">
                  <c:v>2230</c:v>
                </c:pt>
                <c:pt idx="9">
                  <c:v>2025</c:v>
                </c:pt>
                <c:pt idx="12">
                  <c:v>1867</c:v>
                </c:pt>
              </c:numCache>
            </c:numRef>
          </c:val>
          <c:extLst>
            <c:ext xmlns:c16="http://schemas.microsoft.com/office/drawing/2014/chart" uri="{C3380CC4-5D6E-409C-BE32-E72D297353CC}">
              <c16:uniqueId val="{00000008-3A8B-4E7B-8F5F-DC816805FF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A8B-4E7B-8F5F-DC816805FF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8971</c:v>
                </c:pt>
                <c:pt idx="3">
                  <c:v>8371</c:v>
                </c:pt>
                <c:pt idx="6">
                  <c:v>7733</c:v>
                </c:pt>
                <c:pt idx="9">
                  <c:v>7399</c:v>
                </c:pt>
                <c:pt idx="12">
                  <c:v>7283</c:v>
                </c:pt>
              </c:numCache>
            </c:numRef>
          </c:val>
          <c:extLst>
            <c:ext xmlns:c16="http://schemas.microsoft.com/office/drawing/2014/chart" uri="{C3380CC4-5D6E-409C-BE32-E72D297353CC}">
              <c16:uniqueId val="{0000000A-3A8B-4E7B-8F5F-DC816805FF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1078</c:v>
                </c:pt>
                <c:pt idx="2">
                  <c:v>#N/A</c:v>
                </c:pt>
                <c:pt idx="3">
                  <c:v>#N/A</c:v>
                </c:pt>
                <c:pt idx="4">
                  <c:v>566</c:v>
                </c:pt>
                <c:pt idx="5">
                  <c:v>#N/A</c:v>
                </c:pt>
                <c:pt idx="6">
                  <c:v>#N/A</c:v>
                </c:pt>
                <c:pt idx="7">
                  <c:v>288</c:v>
                </c:pt>
                <c:pt idx="8">
                  <c:v>#N/A</c:v>
                </c:pt>
                <c:pt idx="9">
                  <c:v>#N/A</c:v>
                </c:pt>
                <c:pt idx="10">
                  <c:v>89</c:v>
                </c:pt>
                <c:pt idx="11">
                  <c:v>#N/A</c:v>
                </c:pt>
                <c:pt idx="12">
                  <c:v>#N/A</c:v>
                </c:pt>
                <c:pt idx="13">
                  <c:v>49</c:v>
                </c:pt>
                <c:pt idx="14">
                  <c:v>#N/A</c:v>
                </c:pt>
              </c:numCache>
            </c:numRef>
          </c:val>
          <c:smooth val="0"/>
          <c:extLst>
            <c:ext xmlns:c16="http://schemas.microsoft.com/office/drawing/2014/chart" uri="{C3380CC4-5D6E-409C-BE32-E72D297353CC}">
              <c16:uniqueId val="{0000000B-3A8B-4E7B-8F5F-DC816805FF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2051</c:v>
                </c:pt>
                <c:pt idx="1">
                  <c:v>1948</c:v>
                </c:pt>
                <c:pt idx="2">
                  <c:v>1805</c:v>
                </c:pt>
              </c:numCache>
            </c:numRef>
          </c:val>
          <c:extLst>
            <c:ext xmlns:c16="http://schemas.microsoft.com/office/drawing/2014/chart" uri="{C3380CC4-5D6E-409C-BE32-E72D297353CC}">
              <c16:uniqueId val="{00000000-45AC-41F6-AEA1-CA584FF7FF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201</c:v>
                </c:pt>
                <c:pt idx="1">
                  <c:v>149</c:v>
                </c:pt>
                <c:pt idx="2">
                  <c:v>164</c:v>
                </c:pt>
              </c:numCache>
            </c:numRef>
          </c:val>
          <c:extLst>
            <c:ext xmlns:c16="http://schemas.microsoft.com/office/drawing/2014/chart" uri="{C3380CC4-5D6E-409C-BE32-E72D297353CC}">
              <c16:uniqueId val="{00000001-45AC-41F6-AEA1-CA584FF7FF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2111</c:v>
                </c:pt>
                <c:pt idx="1">
                  <c:v>2284</c:v>
                </c:pt>
                <c:pt idx="2">
                  <c:v>2413</c:v>
                </c:pt>
              </c:numCache>
            </c:numRef>
          </c:val>
          <c:extLst>
            <c:ext xmlns:c16="http://schemas.microsoft.com/office/drawing/2014/chart" uri="{C3380CC4-5D6E-409C-BE32-E72D297353CC}">
              <c16:uniqueId val="{00000002-45AC-41F6-AEA1-CA584FF7FF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年度まで高い水準が続いていたが、令和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年度に減少に転じた。</a:t>
          </a:r>
        </a:p>
        <a:p>
          <a:r>
            <a:rPr kumimoji="1" lang="ja-JP" altLang="en-US" sz="1400">
              <a:latin typeface="ＭＳ ゴシック" pitchFamily="49" charset="-128"/>
              <a:ea typeface="ＭＳ ゴシック" pitchFamily="49" charset="-128"/>
            </a:rPr>
            <a:t>　実質公債費比率の分子として、統合簡易水道整備事業、大台厚生新病院整備に対する支援、メディカルセンターの整備などに係る公債費は減少に転じたが、今後、防災行政無線更新事業に係る公債費の増加も見込まれることから、実質公債費比率の悪化が懸念される。</a:t>
          </a:r>
        </a:p>
        <a:p>
          <a:r>
            <a:rPr kumimoji="1" lang="ja-JP" altLang="en-US" sz="1400">
              <a:latin typeface="ＭＳ ゴシック" pitchFamily="49" charset="-128"/>
              <a:ea typeface="ＭＳ ゴシック" pitchFamily="49" charset="-128"/>
            </a:rPr>
            <a:t>　今後は事業の選択と集中を図り、計画的な地方債発行に取り組み、適切な財政運営に努める。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これまで実施してきた統合簡易水道整備事業、大台厚生新病院整備に対する支援、メディカルセンターの整備などに係る地方債の発行により地方債残高が増加傾向にあったが、平成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年度から、普通建設事業と地方債発行の抑制に努め、将来負担額は減少に転じている。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今後も大型公共事業が予定されているため　計画的な地方債の発行に努めるとともに、経常経費の節減に努め、余剰が見込まれる年度にあっては、当面の課題となっている小学校建替え事業の財源とするため、学校建設基金への積極的な積み増しを行う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三重県大台町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年度において、財源不足が生じたことから、財政調整基金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学校建設基金では、小学校建替え事業の財源とするため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公共施設整備基金では、不動産売り払い等により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ふるさと創生基金では、各種事業の財源とするため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年先を見通す財政計画では、令和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年度まで財源不足が生じる見込みであり、中長期的には財政調整基金の残高は減少していく見通しである。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今後は、財政調整基金残高の見通し等を勘案しつつ、基金の使途の明確化を図るために、個々の特定目的基金への積立てに努める。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主な特定目的基金は次のとおり。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・合併振興基金　　　　合併に伴う住民の一体感の醸成又は地域振興に資する経費に充てる。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町立学校の建設、改修その他の整備に要する経費に充てる。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ユネスコエコパークの理念に基づいた「子育て支援」「教育環境の整備」「地域・産業の振興」「移住定住の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促進」等に資する経費に充てる。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産業振興施設の整備及び第三セクターの経営安定に資する経費に充てる。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森林経営管理事業に要する経費に充てる。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　　当年度に歳入したふるさと納税寄附金を翌年度に活用するため、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百万円を積立、各種事業の財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不動産売り払い収入等により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森林経営管理事業の財源とするため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　　　　近い将来予定している小学校の建替え財源として、財政状況を考慮し可能な限り積立てに努める。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・地場産業振興基金　　将来の施設改修や第三セクターの経営安定のための財源として、産業振興施設の貸付収入を適切に積み立てる。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　今後の森林経営管理事業のために必要に応じて取崩しや積立を行い、事業の円滑化に努める。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臨時財政対策債の減少、学校建設基金への臨時積立などにより、財源不足が生じたことから、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百万円の取崩しを行ったことにより減少となった。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財政計画で推計している財政調整基金の残高は、公債費の増加や大型の普通建設事業が見込まれることなどから、令和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百万円まで落ち込む見通しとなっている。今後は、予算編成において、事業の選択と集中を行うなど収支調整を適切に行い、財政計画の想定値を下回ることの無いよう努める。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年度の臨時財政対策債の償還に係る財源として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百万円の取り崩しを行うとともに、交付税措置された臨時財政対策債償還費を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当町では満期一括償還方式の地方債借入れがないため、標準ルール（発行額の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％）に基づく積立てを行なっていない。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8,204
8,061
362.86
8,583,520
8,364,740
184,705
4,992,940
6,760,321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月末</a:t>
          </a:r>
          <a:r>
            <a:rPr kumimoji="1" lang="en-US" altLang="ja-JP" sz="1300">
              <a:latin typeface="ＭＳ Ｐゴシック" panose="020B0600070205080204" pitchFamily="50" charset="-128"/>
              <a:ea typeface="ＭＳ Ｐゴシック" panose="020B0600070205080204" pitchFamily="50" charset="-128"/>
            </a:rPr>
            <a:t>44.2</a:t>
          </a:r>
          <a:r>
            <a:rPr kumimoji="1" lang="ja-JP" altLang="en-US" sz="1300">
              <a:latin typeface="ＭＳ Ｐゴシック" panose="020B0600070205080204" pitchFamily="50" charset="-128"/>
              <a:ea typeface="ＭＳ Ｐゴシック" panose="020B0600070205080204" pitchFamily="50" charset="-128"/>
            </a:rPr>
            <a:t>％）に加え、町内に立地する企業が少ないことなどにより、財政基盤が弱く、類似団体平均を下回っている。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定員管理計画に基づく職員の適正管理、中期を見通した財政計画を踏まえ、物件費及び補助費等の抑制に努めるとともに、緊急性や住民ニーズを的確に把握した事業の選択によるまちづくりを展開し、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81845</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111777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1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となり、わずかに改善し、類似団体平均を若干下回った。経常収支比率が改善した要因として、分母において、地方税が減少したものの、地方譲与税及び普通交付税の経常一般財源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　今後も、定員管理計画に基づく職員の適正管理に努めるとともに公共施設等総合管理計画及び個別施設計画を計画的に進めるよう努める。また、需要が低下した、もしくは一定の目的を達成した事業の廃止・縮小を検討するなど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119126</xdr:rowOff>
    </xdr:from>
    <xdr:to>
      <xdr:col>23</xdr:col>
      <xdr:colOff>133350</xdr:colOff>
      <xdr:row>64</xdr:row>
      <xdr:rowOff>10414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92047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90170</xdr:rowOff>
    </xdr:from>
    <xdr:to>
      <xdr:col>19</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91520"/>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63</xdr:row>
      <xdr:rowOff>90170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984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64</xdr:row>
      <xdr:rowOff>20066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98480"/>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84853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1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17780</xdr:rowOff>
    </xdr:from>
    <xdr:to>
      <xdr:col>11</xdr:col>
      <xdr:colOff>82550</xdr:colOff>
      <xdr:row>62</xdr:row>
      <xdr:rowOff>119380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129557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[314,249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人当たりの金額は、類似団体平均と比べわずかに優位となっている。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計画に基づく職員の適正管理、働き方の見直しによる時間外勤務の抑制、業務の民間委託を推進するなど、行政全般において、業務の見直しや効率化を図ることにより物件費の抑制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136279</xdr:rowOff>
    </xdr:from>
    <xdr:to>
      <xdr:col>23</xdr:col>
      <xdr:colOff>133350</xdr:colOff>
      <xdr:row>81</xdr:row>
      <xdr:rowOff>145306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23729"/>
          <a:ext cx="838200" cy="9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130085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17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129936</xdr:rowOff>
    </xdr:from>
    <xdr:to>
      <xdr:col>19</xdr:col>
      <xdr:colOff>133350</xdr:colOff>
      <xdr:row>81</xdr:row>
      <xdr:rowOff>136279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17386"/>
          <a:ext cx="889000" cy="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126107</xdr:rowOff>
    </xdr:from>
    <xdr:to>
      <xdr:col>15</xdr:col>
      <xdr:colOff>82550</xdr:colOff>
      <xdr:row>81</xdr:row>
      <xdr:rowOff>129936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13557"/>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118498</xdr:rowOff>
    </xdr:from>
    <xdr:to>
      <xdr:col>11</xdr:col>
      <xdr:colOff>31750</xdr:colOff>
      <xdr:row>81</xdr:row>
      <xdr:rowOff>126107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05948"/>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94506</xdr:rowOff>
    </xdr:from>
    <xdr:to>
      <xdr:col>23</xdr:col>
      <xdr:colOff>184150</xdr:colOff>
      <xdr:row>82</xdr:row>
      <xdr:rowOff>24656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8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15783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0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85479</xdr:rowOff>
    </xdr:from>
    <xdr:to>
      <xdr:col>19</xdr:col>
      <xdr:colOff>184150</xdr:colOff>
      <xdr:row>82</xdr:row>
      <xdr:rowOff>15629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25806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41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79136</xdr:rowOff>
    </xdr:from>
    <xdr:to>
      <xdr:col>15</xdr:col>
      <xdr:colOff>133350</xdr:colOff>
      <xdr:row>82</xdr:row>
      <xdr:rowOff>9286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19463</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3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75307</xdr:rowOff>
    </xdr:from>
    <xdr:to>
      <xdr:col>11</xdr:col>
      <xdr:colOff>82550</xdr:colOff>
      <xdr:row>82</xdr:row>
      <xdr:rowOff>5457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15634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3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67698</xdr:rowOff>
    </xdr:from>
    <xdr:to>
      <xdr:col>7</xdr:col>
      <xdr:colOff>31750</xdr:colOff>
      <xdr:row>81</xdr:row>
      <xdr:rowOff>169298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5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8025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2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類似団体平均をわずかに下回った。今後も引き続き、人事院勧告を踏まえて、職員給与の適正化に努める。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158145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9692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85</xdr:row>
      <xdr:rowOff>158145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627982"/>
          <a:ext cx="8890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54732</xdr:rowOff>
    </xdr:from>
    <xdr:to>
      <xdr:col>72</xdr:col>
      <xdr:colOff>203200</xdr:colOff>
      <xdr:row>85</xdr:row>
      <xdr:rowOff>66221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62798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66221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6394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89400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107345</xdr:rowOff>
    </xdr:from>
    <xdr:to>
      <xdr:col>77</xdr:col>
      <xdr:colOff>95250</xdr:colOff>
      <xdr:row>86</xdr:row>
      <xdr:rowOff>37495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115709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平均を上回っている要因は、町域が広い（縦長の形状）ことから、出張所、学校、保育園などの配置が多くなっていること、また、診療所の医療職員が含まれていることが挙げられる。</a:t>
          </a:r>
        </a:p>
        <a:p>
          <a:r>
            <a:rPr kumimoji="1" lang="ja-JP" altLang="en-US" sz="1300">
              <a:latin typeface="ＭＳ Ｐゴシック" panose="020B0600070205080204" pitchFamily="50" charset="-128"/>
              <a:ea typeface="ＭＳ Ｐゴシック" panose="020B0600070205080204" pitchFamily="50" charset="-128"/>
            </a:rPr>
            <a:t>　今後も、定員管理計画に基づく職員の適正管理、業務の民間委託の推進、組織の見直しによる効率的な職員配置など、より一層の適正な管理に努める。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88434</xdr:rowOff>
    </xdr:from>
    <xdr:to>
      <xdr:col>81</xdr:col>
      <xdr:colOff>44450</xdr:colOff>
      <xdr:row>65</xdr:row>
      <xdr:rowOff>3048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061234"/>
          <a:ext cx="838200" cy="8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75565</xdr:rowOff>
    </xdr:from>
    <xdr:to>
      <xdr:col>77</xdr:col>
      <xdr:colOff>44450</xdr:colOff>
      <xdr:row>64</xdr:row>
      <xdr:rowOff>88434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048365"/>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47413</xdr:rowOff>
    </xdr:from>
    <xdr:to>
      <xdr:col>72</xdr:col>
      <xdr:colOff>203200</xdr:colOff>
      <xdr:row>64</xdr:row>
      <xdr:rowOff>75565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02021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8001</xdr:rowOff>
    </xdr:from>
    <xdr:to>
      <xdr:col>68</xdr:col>
      <xdr:colOff>152400</xdr:colOff>
      <xdr:row>64</xdr:row>
      <xdr:rowOff>47413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980801"/>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123698</xdr:rowOff>
    </xdr:from>
    <xdr:to>
      <xdr:col>81</xdr:col>
      <xdr:colOff>95250</xdr:colOff>
      <xdr:row>65</xdr:row>
      <xdr:rowOff>53848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95775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06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37634</xdr:rowOff>
    </xdr:from>
    <xdr:to>
      <xdr:col>77</xdr:col>
      <xdr:colOff>95250</xdr:colOff>
      <xdr:row>64</xdr:row>
      <xdr:rowOff>139234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0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124011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096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24765</xdr:rowOff>
    </xdr:from>
    <xdr:to>
      <xdr:col>73</xdr:col>
      <xdr:colOff>44450</xdr:colOff>
      <xdr:row>64</xdr:row>
      <xdr:rowOff>126365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111142</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168063</xdr:rowOff>
    </xdr:from>
    <xdr:to>
      <xdr:col>68</xdr:col>
      <xdr:colOff>203200</xdr:colOff>
      <xdr:row>64</xdr:row>
      <xdr:rowOff>98213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82990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128651</xdr:rowOff>
    </xdr:from>
    <xdr:to>
      <xdr:col>64</xdr:col>
      <xdr:colOff>152400</xdr:colOff>
      <xdr:row>64</xdr:row>
      <xdr:rowOff>58801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9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43578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016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年度は、昨年度と比較し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％改善し、類似団体と同等となった。</a:t>
          </a:r>
        </a:p>
        <a:p>
          <a:r>
            <a:rPr kumimoji="1" lang="ja-JP" altLang="en-US" sz="1300">
              <a:latin typeface="ＭＳ Ｐゴシック" panose="020B0600070205080204" pitchFamily="50" charset="-128"/>
              <a:ea typeface="ＭＳ Ｐゴシック" panose="020B0600070205080204" pitchFamily="50" charset="-128"/>
            </a:rPr>
            <a:t>　公債費は、令和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年度から減少傾向に転じたが、令和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か年計画で実施している防災行政無線更新事業などにより実質公債費比率は改善が見込まれない。</a:t>
          </a:r>
        </a:p>
        <a:p>
          <a:r>
            <a:rPr kumimoji="1" lang="ja-JP" altLang="en-US" sz="1300">
              <a:latin typeface="ＭＳ Ｐゴシック" panose="020B0600070205080204" pitchFamily="50" charset="-128"/>
              <a:ea typeface="ＭＳ Ｐゴシック" panose="020B0600070205080204" pitchFamily="50" charset="-128"/>
            </a:rPr>
            <a:t>　今後は、普通建設事業等の優先順位を明確化することで、過度に地方債に頼ることのない財政運営に努める。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32766</xdr:rowOff>
    </xdr:from>
    <xdr:to>
      <xdr:col>81</xdr:col>
      <xdr:colOff>44450</xdr:colOff>
      <xdr:row>41</xdr:row>
      <xdr:rowOff>52070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06221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52070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332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13462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0332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13462</xdr:rowOff>
    </xdr:from>
    <xdr:to>
      <xdr:col>68</xdr:col>
      <xdr:colOff>152400</xdr:colOff>
      <xdr:row>41</xdr:row>
      <xdr:rowOff>52070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4291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125493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98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統合簡易水道整備事業、大台厚生新病院整備に対する支援、メディカルセンターの整備などに係る地方債の発行による地方債残高の増加により、平成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年度から数値が悪化傾向であったが、平成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年度から地方債の発行抑制に努めてきたことから、数値は改善傾向が続いている。</a:t>
          </a:r>
        </a:p>
        <a:p>
          <a:r>
            <a:rPr kumimoji="1" lang="ja-JP" altLang="en-US" sz="1300">
              <a:latin typeface="ＭＳ Ｐゴシック" panose="020B0600070205080204" pitchFamily="50" charset="-128"/>
              <a:ea typeface="ＭＳ Ｐゴシック" panose="020B0600070205080204" pitchFamily="50" charset="-128"/>
            </a:rPr>
            <a:t>　今後も、充当可能基金の減少や大型の公共投資が見込まれることから、普通建設事業の優先順位を明確にし、計画的な地方債の発行を行うことで、財政の健全化に努める。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165947</xdr:rowOff>
    </xdr:from>
    <xdr:to>
      <xdr:col>81</xdr:col>
      <xdr:colOff>44450</xdr:colOff>
      <xdr:row>14</xdr:row>
      <xdr:rowOff>14605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39479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14605</xdr:rowOff>
    </xdr:from>
    <xdr:to>
      <xdr:col>77</xdr:col>
      <xdr:colOff>44450</xdr:colOff>
      <xdr:row>14</xdr:row>
      <xdr:rowOff>117158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14905"/>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117158</xdr:rowOff>
    </xdr:from>
    <xdr:to>
      <xdr:col>72</xdr:col>
      <xdr:colOff>203200</xdr:colOff>
      <xdr:row>15</xdr:row>
      <xdr:rowOff>78423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1745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78423</xdr:rowOff>
    </xdr:from>
    <xdr:to>
      <xdr:col>68</xdr:col>
      <xdr:colOff>152400</xdr:colOff>
      <xdr:row>17</xdr:row>
      <xdr:rowOff>21061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650173"/>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115147</xdr:rowOff>
    </xdr:from>
    <xdr:to>
      <xdr:col>81</xdr:col>
      <xdr:colOff>95250</xdr:colOff>
      <xdr:row>14</xdr:row>
      <xdr:rowOff>45297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87224</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31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135255</xdr:rowOff>
    </xdr:from>
    <xdr:to>
      <xdr:col>77</xdr:col>
      <xdr:colOff>95250</xdr:colOff>
      <xdr:row>14</xdr:row>
      <xdr:rowOff>65405</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6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50182</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50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66358</xdr:rowOff>
    </xdr:from>
    <xdr:to>
      <xdr:col>73</xdr:col>
      <xdr:colOff>44450</xdr:colOff>
      <xdr:row>14</xdr:row>
      <xdr:rowOff>167958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6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152735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5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27623</xdr:rowOff>
    </xdr:from>
    <xdr:to>
      <xdr:col>68</xdr:col>
      <xdr:colOff>203200</xdr:colOff>
      <xdr:row>15</xdr:row>
      <xdr:rowOff>129223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59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114000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685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141711</xdr:rowOff>
    </xdr:from>
    <xdr:to>
      <xdr:col>64</xdr:col>
      <xdr:colOff>152400</xdr:colOff>
      <xdr:row>17</xdr:row>
      <xdr:rowOff>71861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8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56638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8,204
8,061
362.86
8,583,520
8,364,740
184,705
4,992,940
6,760,321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人件費に係る経常収支比率は、類似団体よりわずかに低い水準となり、前年度比較すると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増加している。</a:t>
          </a:r>
        </a:p>
        <a:p>
          <a:r>
            <a:rPr kumimoji="1" lang="ja-JP" altLang="en-US" sz="1300">
              <a:latin typeface="ＭＳ Ｐゴシック" panose="020B0600070205080204" pitchFamily="50" charset="-128"/>
              <a:ea typeface="ＭＳ Ｐゴシック" panose="020B0600070205080204" pitchFamily="50" charset="-128"/>
            </a:rPr>
            <a:t>　今後も、業務の民間委託の推進、組織の見直しによる効率的な職員配置など、定員管理計画に基づき、より一層の適正管理、人件費の抑制に努める。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5842</xdr:rowOff>
    </xdr:from>
    <xdr:to>
      <xdr:col>24</xdr:col>
      <xdr:colOff>25400</xdr:colOff>
      <xdr:row>37</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4949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5842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1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42418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1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23622</xdr:rowOff>
    </xdr:from>
    <xdr:to>
      <xdr:col>24</xdr:col>
      <xdr:colOff>76200</xdr:colOff>
      <xdr:row>37</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1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126492</xdr:rowOff>
    </xdr:from>
    <xdr:to>
      <xdr:col>20</xdr:col>
      <xdr:colOff>38100</xdr:colOff>
      <xdr:row>37</xdr:row>
      <xdr:rowOff>56642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108204</xdr:rowOff>
    </xdr:from>
    <xdr:to>
      <xdr:col>11</xdr:col>
      <xdr:colOff>60325</xdr:colOff>
      <xdr:row>37</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物件費に係る経常収支比率は、類似団体と比較してやや低くなっている。しかしながら、過去からの物件費に係る決算額の推移は増加の傾向が続いている　　　</a:t>
          </a:r>
        </a:p>
        <a:p>
          <a:r>
            <a:rPr kumimoji="1" lang="ja-JP" altLang="en-US" sz="1300">
              <a:latin typeface="ＭＳ Ｐゴシック" panose="020B0600070205080204" pitchFamily="50" charset="-128"/>
              <a:ea typeface="ＭＳ Ｐゴシック" panose="020B0600070205080204" pitchFamily="50" charset="-128"/>
            </a:rPr>
            <a:t>　今後も、引続き行政全般において、事業の見直しや効率化等により物件費の抑制に努める。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153670</xdr:rowOff>
    </xdr:from>
    <xdr:to>
      <xdr:col>82</xdr:col>
      <xdr:colOff>107950</xdr:colOff>
      <xdr:row>15</xdr:row>
      <xdr:rowOff>157480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254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119380</xdr:rowOff>
    </xdr:from>
    <xdr:to>
      <xdr:col>78</xdr:col>
      <xdr:colOff>69850</xdr:colOff>
      <xdr:row>15</xdr:row>
      <xdr:rowOff>153670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91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119380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187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187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106680</xdr:rowOff>
    </xdr:from>
    <xdr:to>
      <xdr:col>82</xdr:col>
      <xdr:colOff>158750</xdr:colOff>
      <xdr:row>16</xdr:row>
      <xdr:rowOff>36830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123207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102870</xdr:rowOff>
    </xdr:from>
    <xdr:to>
      <xdr:col>78</xdr:col>
      <xdr:colOff>120650</xdr:colOff>
      <xdr:row>16</xdr:row>
      <xdr:rowOff>33020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43197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68580</xdr:rowOff>
    </xdr:from>
    <xdr:to>
      <xdr:col>74</xdr:col>
      <xdr:colOff>31750</xdr:colOff>
      <xdr:row>15</xdr:row>
      <xdr:rowOff>170180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8907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0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167640</xdr:rowOff>
    </xdr:from>
    <xdr:to>
      <xdr:col>69</xdr:col>
      <xdr:colOff>142875</xdr:colOff>
      <xdr:row>15</xdr:row>
      <xdr:rowOff>97790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30480</xdr:rowOff>
    </xdr:from>
    <xdr:to>
      <xdr:col>65</xdr:col>
      <xdr:colOff>53975</xdr:colOff>
      <xdr:row>15</xdr:row>
      <xdr:rowOff>132080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142257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71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類似団体平均と比較すると低い水準で推移しているが、今後は住民の高齢化に伴う老人福祉費等に係る扶助費の増加が懸念される。</a:t>
          </a:r>
        </a:p>
        <a:p>
          <a:r>
            <a:rPr kumimoji="1" lang="ja-JP" altLang="en-US" sz="1300">
              <a:latin typeface="ＭＳ Ｐゴシック" panose="020B0600070205080204" pitchFamily="50" charset="-128"/>
              <a:ea typeface="ＭＳ Ｐゴシック" panose="020B0600070205080204" pitchFamily="50" charset="-128"/>
            </a:rPr>
            <a:t>　高齢者の健康維持、フレイル予防、各種検診の受診率向上を図るなど、健康寿命の延伸に係る施策を推進し、扶助費の抑制に努める。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423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54</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6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66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年度は、経年変化として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中期を見通した財政計画では、介護認定者の増加による介護保険特別会計への給付費の繰出金が増加傾向となる方向で推計されていることから、給付費の抑制を図るべく、フレイル予防や新しい介護予防・日常生活支援総合事業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92710</xdr:rowOff>
    </xdr:from>
    <xdr:to>
      <xdr:col>82</xdr:col>
      <xdr:colOff>107950</xdr:colOff>
      <xdr:row>57</xdr:row>
      <xdr:rowOff>115570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65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58</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882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20320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11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43180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110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13987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140970</xdr:rowOff>
    </xdr:from>
    <xdr:to>
      <xdr:col>74</xdr:col>
      <xdr:colOff>31750</xdr:colOff>
      <xdr:row>58</xdr:row>
      <xdr:rowOff>71120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81297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163830</xdr:rowOff>
    </xdr:from>
    <xdr:to>
      <xdr:col>65</xdr:col>
      <xdr:colOff>53975</xdr:colOff>
      <xdr:row>58</xdr:row>
      <xdr:rowOff>93980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104157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広域消防やし尿･ごみ処理等の業務に係る一部事務組合に対する負担金が多くなっている。昨年度との経年比較では、昨年度比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　水道事業会計及び一部事務組合等には、引き続き徹底した行財政改革による負担金の抑制を求め、補助費等の抑制に努める。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120142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59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37846</xdr:rowOff>
    </xdr:from>
    <xdr:to>
      <xdr:col>78</xdr:col>
      <xdr:colOff>69850</xdr:colOff>
      <xdr:row>37</xdr:row>
      <xdr:rowOff>120142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3814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37846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81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814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81297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158496</xdr:rowOff>
    </xdr:from>
    <xdr:to>
      <xdr:col>74</xdr:col>
      <xdr:colOff>31750</xdr:colOff>
      <xdr:row>37</xdr:row>
      <xdr:rowOff>88646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98823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公債費に係る経常収支比率は類似団体平均より高い数値で推移している。平成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年度が公債費のピーク期間であったが、令和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減少に転じことから数値に改善がみられた。今後も大型公共事業が予定されていることから、厳しい財政運営となることが想定されるが、大台町総合計画に基づき、緊急性と住民のニーズを把握した事業の選択と集中により、計画的な町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37211"/>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127000</xdr:rowOff>
    </xdr:from>
    <xdr:to>
      <xdr:col>19</xdr:col>
      <xdr:colOff>187325</xdr:colOff>
      <xdr:row>77</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32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96520</xdr:rowOff>
    </xdr:from>
    <xdr:to>
      <xdr:col>15</xdr:col>
      <xdr:colOff>98425</xdr:colOff>
      <xdr:row>77</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2981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96520</xdr:rowOff>
    </xdr:from>
    <xdr:to>
      <xdr:col>11</xdr:col>
      <xdr:colOff>9525</xdr:colOff>
      <xdr:row>77</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98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76200</xdr:rowOff>
    </xdr:from>
    <xdr:to>
      <xdr:col>15</xdr:col>
      <xdr:colOff>149225</xdr:colOff>
      <xdr:row>78</xdr:row>
      <xdr:rowOff>6350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162577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45720</xdr:rowOff>
    </xdr:from>
    <xdr:to>
      <xdr:col>11</xdr:col>
      <xdr:colOff>60325</xdr:colOff>
      <xdr:row>77</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132097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53339</xdr:rowOff>
    </xdr:from>
    <xdr:to>
      <xdr:col>6</xdr:col>
      <xdr:colOff>171450</xdr:colOff>
      <xdr:row>77</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a:t>
          </a:r>
          <a:r>
            <a:rPr kumimoji="1" lang="en-US" altLang="ja-JP" sz="1300">
              <a:latin typeface="ＭＳ Ｐゴシック" panose="020B0600070205080204" pitchFamily="50" charset="-128"/>
              <a:ea typeface="ＭＳ Ｐゴシック" panose="020B0600070205080204" pitchFamily="50" charset="-128"/>
            </a:rPr>
            <a:t>87.6</a:t>
          </a:r>
          <a:r>
            <a:rPr kumimoji="1" lang="ja-JP" altLang="en-US" sz="1300">
              <a:latin typeface="ＭＳ Ｐゴシック" panose="020B0600070205080204" pitchFamily="50" charset="-128"/>
              <a:ea typeface="ＭＳ Ｐゴシック" panose="020B0600070205080204" pitchFamily="50" charset="-128"/>
            </a:rPr>
            <a:t>％のうち公債費（</a:t>
          </a:r>
          <a:r>
            <a:rPr kumimoji="1" lang="en-US" altLang="ja-JP" sz="1300">
              <a:latin typeface="ＭＳ Ｐゴシック" panose="020B0600070205080204" pitchFamily="50" charset="-128"/>
              <a:ea typeface="ＭＳ Ｐゴシック" panose="020B0600070205080204" pitchFamily="50" charset="-128"/>
            </a:rPr>
            <a:t>19.1</a:t>
          </a:r>
          <a:r>
            <a:rPr kumimoji="1" lang="ja-JP" altLang="en-US" sz="1300">
              <a:latin typeface="ＭＳ Ｐゴシック" panose="020B0600070205080204" pitchFamily="50" charset="-128"/>
              <a:ea typeface="ＭＳ Ｐゴシック" panose="020B0600070205080204" pitchFamily="50" charset="-128"/>
            </a:rPr>
            <a:t>％）以外では、人件費が（</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％）、補助費等（</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％）の順となっており、類似団体平均と比較しても</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％低くなっている。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今後も、引き続き行政の効率化等による経費抑制に努める。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142239</xdr:rowOff>
    </xdr:from>
    <xdr:to>
      <xdr:col>82</xdr:col>
      <xdr:colOff>107950</xdr:colOff>
      <xdr:row>77</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724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55897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57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69850</xdr:rowOff>
    </xdr:from>
    <xdr:to>
      <xdr:col>78</xdr:col>
      <xdr:colOff>69850</xdr:colOff>
      <xdr:row>76</xdr:row>
      <xdr:rowOff>142239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0005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119380</xdr:rowOff>
    </xdr:from>
    <xdr:to>
      <xdr:col>73</xdr:col>
      <xdr:colOff>180975</xdr:colOff>
      <xdr:row>76</xdr:row>
      <xdr:rowOff>69850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7813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119380</xdr:rowOff>
    </xdr:from>
    <xdr:to>
      <xdr:col>69</xdr:col>
      <xdr:colOff>92075</xdr:colOff>
      <xdr:row>77</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781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149877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91439</xdr:rowOff>
    </xdr:from>
    <xdr:to>
      <xdr:col>78</xdr:col>
      <xdr:colOff>120650</xdr:colOff>
      <xdr:row>77</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31767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19050</xdr:rowOff>
    </xdr:from>
    <xdr:to>
      <xdr:col>74</xdr:col>
      <xdr:colOff>31750</xdr:colOff>
      <xdr:row>76</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68580</xdr:rowOff>
    </xdr:from>
    <xdr:to>
      <xdr:col>69</xdr:col>
      <xdr:colOff>142875</xdr:colOff>
      <xdr:row>75</xdr:row>
      <xdr:rowOff>170180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85580</xdr:rowOff>
    </xdr:from>
    <xdr:to>
      <xdr:col>29</xdr:col>
      <xdr:colOff>127000</xdr:colOff>
      <xdr:row>16</xdr:row>
      <xdr:rowOff>4609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04955"/>
          <a:ext cx="647700" cy="90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4609</xdr:rowOff>
    </xdr:from>
    <xdr:to>
      <xdr:col>26</xdr:col>
      <xdr:colOff>50800</xdr:colOff>
      <xdr:row>16</xdr:row>
      <xdr:rowOff>43060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795434"/>
          <a:ext cx="698500" cy="38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42574</xdr:rowOff>
    </xdr:from>
    <xdr:to>
      <xdr:col>22</xdr:col>
      <xdr:colOff>114300</xdr:colOff>
      <xdr:row>16</xdr:row>
      <xdr:rowOff>43060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833399"/>
          <a:ext cx="698500" cy="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42574</xdr:rowOff>
    </xdr:from>
    <xdr:to>
      <xdr:col>18</xdr:col>
      <xdr:colOff>177800</xdr:colOff>
      <xdr:row>16</xdr:row>
      <xdr:rowOff>101822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33399"/>
          <a:ext cx="698500" cy="59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34780</xdr:rowOff>
    </xdr:from>
    <xdr:to>
      <xdr:col>29</xdr:col>
      <xdr:colOff>177800</xdr:colOff>
      <xdr:row>15</xdr:row>
      <xdr:rowOff>136380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54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51307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499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125259</xdr:rowOff>
    </xdr:from>
    <xdr:to>
      <xdr:col>26</xdr:col>
      <xdr:colOff>101600</xdr:colOff>
      <xdr:row>16</xdr:row>
      <xdr:rowOff>55409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4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65586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1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163710</xdr:rowOff>
    </xdr:from>
    <xdr:to>
      <xdr:col>22</xdr:col>
      <xdr:colOff>165100</xdr:colOff>
      <xdr:row>16</xdr:row>
      <xdr:rowOff>93860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783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104037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55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163224</xdr:rowOff>
    </xdr:from>
    <xdr:to>
      <xdr:col>19</xdr:col>
      <xdr:colOff>38100</xdr:colOff>
      <xdr:row>16</xdr:row>
      <xdr:rowOff>93374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782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103551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551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51022</xdr:rowOff>
    </xdr:from>
    <xdr:to>
      <xdr:col>15</xdr:col>
      <xdr:colOff>101600</xdr:colOff>
      <xdr:row>16</xdr:row>
      <xdr:rowOff>152622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41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162799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1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81076</xdr:rowOff>
    </xdr:from>
    <xdr:to>
      <xdr:col>29</xdr:col>
      <xdr:colOff>127000</xdr:colOff>
      <xdr:row>36</xdr:row>
      <xdr:rowOff>133452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34326"/>
          <a:ext cx="647700" cy="52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118228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71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81076</xdr:rowOff>
    </xdr:from>
    <xdr:to>
      <xdr:col>26</xdr:col>
      <xdr:colOff>50800</xdr:colOff>
      <xdr:row>36</xdr:row>
      <xdr:rowOff>100533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34326"/>
          <a:ext cx="698500" cy="19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100533</xdr:rowOff>
    </xdr:from>
    <xdr:to>
      <xdr:col>22</xdr:col>
      <xdr:colOff>114300</xdr:colOff>
      <xdr:row>36</xdr:row>
      <xdr:rowOff>125260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53783"/>
          <a:ext cx="698500" cy="24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125260</xdr:rowOff>
    </xdr:from>
    <xdr:to>
      <xdr:col>18</xdr:col>
      <xdr:colOff>177800</xdr:colOff>
      <xdr:row>37</xdr:row>
      <xdr:rowOff>33680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078510"/>
          <a:ext cx="698500" cy="79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82652</xdr:rowOff>
    </xdr:from>
    <xdr:to>
      <xdr:col>29</xdr:col>
      <xdr:colOff>177800</xdr:colOff>
      <xdr:row>37</xdr:row>
      <xdr:rowOff>12802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3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270629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8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30276</xdr:rowOff>
    </xdr:from>
    <xdr:to>
      <xdr:col>26</xdr:col>
      <xdr:colOff>101600</xdr:colOff>
      <xdr:row>36</xdr:row>
      <xdr:rowOff>131876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835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142053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52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49733</xdr:rowOff>
    </xdr:from>
    <xdr:to>
      <xdr:col>22</xdr:col>
      <xdr:colOff>165100</xdr:colOff>
      <xdr:row>36</xdr:row>
      <xdr:rowOff>151333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02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161510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71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74460</xdr:rowOff>
    </xdr:from>
    <xdr:to>
      <xdr:col>19</xdr:col>
      <xdr:colOff>38100</xdr:colOff>
      <xdr:row>37</xdr:row>
      <xdr:rowOff>4610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27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186237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9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154330</xdr:rowOff>
    </xdr:from>
    <xdr:to>
      <xdr:col>15</xdr:col>
      <xdr:colOff>101600</xdr:colOff>
      <xdr:row>37</xdr:row>
      <xdr:rowOff>84480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07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69257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19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8,204
8,061
362.86
8,583,520
8,364,740
184,705
4,992,940
6,760,321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80256</xdr:rowOff>
    </xdr:from>
    <xdr:to>
      <xdr:col>24</xdr:col>
      <xdr:colOff>63500</xdr:colOff>
      <xdr:row>33</xdr:row>
      <xdr:rowOff>132034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8106"/>
          <a:ext cx="838200" cy="5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132034</xdr:rowOff>
    </xdr:from>
    <xdr:to>
      <xdr:col>19</xdr:col>
      <xdr:colOff>177800</xdr:colOff>
      <xdr:row>34</xdr:row>
      <xdr:rowOff>61976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89884"/>
          <a:ext cx="889000" cy="10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61976</xdr:rowOff>
    </xdr:from>
    <xdr:to>
      <xdr:col>15</xdr:col>
      <xdr:colOff>50800</xdr:colOff>
      <xdr:row>34</xdr:row>
      <xdr:rowOff>69451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91276"/>
          <a:ext cx="889000" cy="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69451</xdr:rowOff>
    </xdr:from>
    <xdr:to>
      <xdr:col>10</xdr:col>
      <xdr:colOff>114300</xdr:colOff>
      <xdr:row>34</xdr:row>
      <xdr:rowOff>122220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98751"/>
          <a:ext cx="889000" cy="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29456</xdr:rowOff>
    </xdr:from>
    <xdr:to>
      <xdr:col>24</xdr:col>
      <xdr:colOff>114300</xdr:colOff>
      <xdr:row>33</xdr:row>
      <xdr:rowOff>131056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52333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81234</xdr:rowOff>
    </xdr:from>
    <xdr:to>
      <xdr:col>20</xdr:col>
      <xdr:colOff>38100</xdr:colOff>
      <xdr:row>34</xdr:row>
      <xdr:rowOff>11384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3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27911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1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11176</xdr:rowOff>
    </xdr:from>
    <xdr:to>
      <xdr:col>15</xdr:col>
      <xdr:colOff>101600</xdr:colOff>
      <xdr:row>34</xdr:row>
      <xdr:rowOff>112776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4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129303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1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18651</xdr:rowOff>
    </xdr:from>
    <xdr:to>
      <xdr:col>10</xdr:col>
      <xdr:colOff>165100</xdr:colOff>
      <xdr:row>34</xdr:row>
      <xdr:rowOff>120251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136778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2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71420</xdr:rowOff>
    </xdr:from>
    <xdr:to>
      <xdr:col>6</xdr:col>
      <xdr:colOff>38100</xdr:colOff>
      <xdr:row>35</xdr:row>
      <xdr:rowOff>1570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0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18097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7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78620</xdr:rowOff>
    </xdr:from>
    <xdr:to>
      <xdr:col>24</xdr:col>
      <xdr:colOff>63500</xdr:colOff>
      <xdr:row>58</xdr:row>
      <xdr:rowOff>79225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2720"/>
          <a:ext cx="8382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79225</xdr:rowOff>
    </xdr:from>
    <xdr:to>
      <xdr:col>19</xdr:col>
      <xdr:colOff>177800</xdr:colOff>
      <xdr:row>58</xdr:row>
      <xdr:rowOff>82706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23325"/>
          <a:ext cx="889000" cy="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82706</xdr:rowOff>
    </xdr:from>
    <xdr:to>
      <xdr:col>15</xdr:col>
      <xdr:colOff>50800</xdr:colOff>
      <xdr:row>58</xdr:row>
      <xdr:rowOff>86197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26806"/>
          <a:ext cx="889000" cy="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86197</xdr:rowOff>
    </xdr:from>
    <xdr:to>
      <xdr:col>10</xdr:col>
      <xdr:colOff>114300</xdr:colOff>
      <xdr:row>58</xdr:row>
      <xdr:rowOff>90211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30297"/>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27820</xdr:rowOff>
    </xdr:from>
    <xdr:to>
      <xdr:col>24</xdr:col>
      <xdr:colOff>114300</xdr:colOff>
      <xdr:row>58</xdr:row>
      <xdr:rowOff>129420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149171</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28425</xdr:rowOff>
    </xdr:from>
    <xdr:to>
      <xdr:col>20</xdr:col>
      <xdr:colOff>38100</xdr:colOff>
      <xdr:row>58</xdr:row>
      <xdr:rowOff>130025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121152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31906</xdr:rowOff>
    </xdr:from>
    <xdr:to>
      <xdr:col>15</xdr:col>
      <xdr:colOff>101600</xdr:colOff>
      <xdr:row>58</xdr:row>
      <xdr:rowOff>133506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7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124633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35397</xdr:rowOff>
    </xdr:from>
    <xdr:to>
      <xdr:col>10</xdr:col>
      <xdr:colOff>165100</xdr:colOff>
      <xdr:row>58</xdr:row>
      <xdr:rowOff>136997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7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128124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1007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39411</xdr:rowOff>
    </xdr:from>
    <xdr:to>
      <xdr:col>6</xdr:col>
      <xdr:colOff>38100</xdr:colOff>
      <xdr:row>58</xdr:row>
      <xdr:rowOff>141011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132138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6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91160</xdr:rowOff>
    </xdr:from>
    <xdr:to>
      <xdr:col>24</xdr:col>
      <xdr:colOff>63500</xdr:colOff>
      <xdr:row>78</xdr:row>
      <xdr:rowOff>110344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64260"/>
          <a:ext cx="838200" cy="1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91160</xdr:rowOff>
    </xdr:from>
    <xdr:to>
      <xdr:col>19</xdr:col>
      <xdr:colOff>177800</xdr:colOff>
      <xdr:row>78</xdr:row>
      <xdr:rowOff>107981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64260"/>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107981</xdr:rowOff>
    </xdr:from>
    <xdr:to>
      <xdr:col>15</xdr:col>
      <xdr:colOff>50800</xdr:colOff>
      <xdr:row>78</xdr:row>
      <xdr:rowOff>113430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81081"/>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113430</xdr:rowOff>
    </xdr:from>
    <xdr:to>
      <xdr:col>10</xdr:col>
      <xdr:colOff>114300</xdr:colOff>
      <xdr:row>78</xdr:row>
      <xdr:rowOff>121622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486530"/>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59544</xdr:rowOff>
    </xdr:from>
    <xdr:to>
      <xdr:col>24</xdr:col>
      <xdr:colOff>114300</xdr:colOff>
      <xdr:row>78</xdr:row>
      <xdr:rowOff>161144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145921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4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40360</xdr:rowOff>
    </xdr:from>
    <xdr:to>
      <xdr:col>20</xdr:col>
      <xdr:colOff>38100</xdr:colOff>
      <xdr:row>78</xdr:row>
      <xdr:rowOff>141960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133087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0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57181</xdr:rowOff>
    </xdr:from>
    <xdr:to>
      <xdr:col>15</xdr:col>
      <xdr:colOff>101600</xdr:colOff>
      <xdr:row>78</xdr:row>
      <xdr:rowOff>158781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3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149908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62630</xdr:rowOff>
    </xdr:from>
    <xdr:to>
      <xdr:col>10</xdr:col>
      <xdr:colOff>165100</xdr:colOff>
      <xdr:row>78</xdr:row>
      <xdr:rowOff>164230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3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155357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2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70822</xdr:rowOff>
    </xdr:from>
    <xdr:to>
      <xdr:col>6</xdr:col>
      <xdr:colOff>38100</xdr:colOff>
      <xdr:row>79</xdr:row>
      <xdr:rowOff>972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4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163549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36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139441</xdr:rowOff>
    </xdr:from>
    <xdr:to>
      <xdr:col>24</xdr:col>
      <xdr:colOff>63500</xdr:colOff>
      <xdr:row>98</xdr:row>
      <xdr:rowOff>112421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770091"/>
          <a:ext cx="838200" cy="1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57969</xdr:rowOff>
    </xdr:from>
    <xdr:to>
      <xdr:col>19</xdr:col>
      <xdr:colOff>177800</xdr:colOff>
      <xdr:row>98</xdr:row>
      <xdr:rowOff>112421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860069"/>
          <a:ext cx="8890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143754</xdr:rowOff>
    </xdr:from>
    <xdr:to>
      <xdr:col>15</xdr:col>
      <xdr:colOff>50800</xdr:colOff>
      <xdr:row>98</xdr:row>
      <xdr:rowOff>57969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74404"/>
          <a:ext cx="889000" cy="8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143754</xdr:rowOff>
    </xdr:from>
    <xdr:to>
      <xdr:col>10</xdr:col>
      <xdr:colOff>114300</xdr:colOff>
      <xdr:row>98</xdr:row>
      <xdr:rowOff>144813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74404"/>
          <a:ext cx="889000" cy="17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88641</xdr:rowOff>
    </xdr:from>
    <xdr:to>
      <xdr:col>24</xdr:col>
      <xdr:colOff>114300</xdr:colOff>
      <xdr:row>98</xdr:row>
      <xdr:rowOff>18791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67068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61621</xdr:rowOff>
    </xdr:from>
    <xdr:to>
      <xdr:col>20</xdr:col>
      <xdr:colOff>38100</xdr:colOff>
      <xdr:row>98</xdr:row>
      <xdr:rowOff>163221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86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154348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95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7169</xdr:rowOff>
    </xdr:from>
    <xdr:to>
      <xdr:col>15</xdr:col>
      <xdr:colOff>101600</xdr:colOff>
      <xdr:row>98</xdr:row>
      <xdr:rowOff>108769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0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99896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0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92954</xdr:rowOff>
    </xdr:from>
    <xdr:to>
      <xdr:col>10</xdr:col>
      <xdr:colOff>165100</xdr:colOff>
      <xdr:row>98</xdr:row>
      <xdr:rowOff>23104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14231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1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94013</xdr:rowOff>
    </xdr:from>
    <xdr:to>
      <xdr:col>6</xdr:col>
      <xdr:colOff>38100</xdr:colOff>
      <xdr:row>99</xdr:row>
      <xdr:rowOff>24163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9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15290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8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57385</xdr:rowOff>
    </xdr:from>
    <xdr:to>
      <xdr:col>55</xdr:col>
      <xdr:colOff>0</xdr:colOff>
      <xdr:row>38</xdr:row>
      <xdr:rowOff>17460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01035"/>
          <a:ext cx="838200" cy="13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57385</xdr:rowOff>
    </xdr:from>
    <xdr:to>
      <xdr:col>50</xdr:col>
      <xdr:colOff>114300</xdr:colOff>
      <xdr:row>37</xdr:row>
      <xdr:rowOff>126906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01035"/>
          <a:ext cx="889000" cy="6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126906</xdr:rowOff>
    </xdr:from>
    <xdr:to>
      <xdr:col>45</xdr:col>
      <xdr:colOff>177800</xdr:colOff>
      <xdr:row>38</xdr:row>
      <xdr:rowOff>35866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70556"/>
          <a:ext cx="889000" cy="8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142790</xdr:rowOff>
    </xdr:from>
    <xdr:to>
      <xdr:col>41</xdr:col>
      <xdr:colOff>50800</xdr:colOff>
      <xdr:row>38</xdr:row>
      <xdr:rowOff>35866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43540"/>
          <a:ext cx="889000" cy="40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138110</xdr:rowOff>
    </xdr:from>
    <xdr:to>
      <xdr:col>55</xdr:col>
      <xdr:colOff>50800</xdr:colOff>
      <xdr:row>38</xdr:row>
      <xdr:rowOff>68259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817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116537</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6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6585</xdr:rowOff>
    </xdr:from>
    <xdr:to>
      <xdr:col>50</xdr:col>
      <xdr:colOff>165100</xdr:colOff>
      <xdr:row>37</xdr:row>
      <xdr:rowOff>108185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5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124712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12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76106</xdr:rowOff>
    </xdr:from>
    <xdr:to>
      <xdr:col>46</xdr:col>
      <xdr:colOff>38100</xdr:colOff>
      <xdr:row>38</xdr:row>
      <xdr:rowOff>6256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1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22783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19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156516</xdr:rowOff>
    </xdr:from>
    <xdr:to>
      <xdr:col>41</xdr:col>
      <xdr:colOff>101600</xdr:colOff>
      <xdr:row>38</xdr:row>
      <xdr:rowOff>86666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0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103193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7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91990</xdr:rowOff>
    </xdr:from>
    <xdr:to>
      <xdr:col>36</xdr:col>
      <xdr:colOff>165100</xdr:colOff>
      <xdr:row>36</xdr:row>
      <xdr:rowOff>22140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38667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6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61344</xdr:rowOff>
    </xdr:from>
    <xdr:to>
      <xdr:col>55</xdr:col>
      <xdr:colOff>0</xdr:colOff>
      <xdr:row>58</xdr:row>
      <xdr:rowOff>70259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05444"/>
          <a:ext cx="8382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70259</xdr:rowOff>
    </xdr:from>
    <xdr:to>
      <xdr:col>50</xdr:col>
      <xdr:colOff>114300</xdr:colOff>
      <xdr:row>58</xdr:row>
      <xdr:rowOff>95003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14359"/>
          <a:ext cx="889000" cy="2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95003</xdr:rowOff>
    </xdr:from>
    <xdr:to>
      <xdr:col>45</xdr:col>
      <xdr:colOff>177800</xdr:colOff>
      <xdr:row>58</xdr:row>
      <xdr:rowOff>102116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39103"/>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102116</xdr:rowOff>
    </xdr:from>
    <xdr:to>
      <xdr:col>41</xdr:col>
      <xdr:colOff>50800</xdr:colOff>
      <xdr:row>58</xdr:row>
      <xdr:rowOff>111647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46216"/>
          <a:ext cx="889000" cy="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10544</xdr:rowOff>
    </xdr:from>
    <xdr:to>
      <xdr:col>55</xdr:col>
      <xdr:colOff>50800</xdr:colOff>
      <xdr:row>58</xdr:row>
      <xdr:rowOff>112144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5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141371</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4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19459</xdr:rowOff>
    </xdr:from>
    <xdr:to>
      <xdr:col>50</xdr:col>
      <xdr:colOff>165100</xdr:colOff>
      <xdr:row>58</xdr:row>
      <xdr:rowOff>121059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6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112186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5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44203</xdr:rowOff>
    </xdr:from>
    <xdr:to>
      <xdr:col>46</xdr:col>
      <xdr:colOff>38100</xdr:colOff>
      <xdr:row>58</xdr:row>
      <xdr:rowOff>145803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8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136930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8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51316</xdr:rowOff>
    </xdr:from>
    <xdr:to>
      <xdr:col>41</xdr:col>
      <xdr:colOff>101600</xdr:colOff>
      <xdr:row>58</xdr:row>
      <xdr:rowOff>152916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144043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60847</xdr:rowOff>
    </xdr:from>
    <xdr:to>
      <xdr:col>36</xdr:col>
      <xdr:colOff>165100</xdr:colOff>
      <xdr:row>58</xdr:row>
      <xdr:rowOff>162447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1000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153574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137063</xdr:rowOff>
    </xdr:from>
    <xdr:to>
      <xdr:col>55</xdr:col>
      <xdr:colOff>0</xdr:colOff>
      <xdr:row>78</xdr:row>
      <xdr:rowOff>138846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510163"/>
          <a:ext cx="838200" cy="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135403</xdr:rowOff>
    </xdr:from>
    <xdr:to>
      <xdr:col>50</xdr:col>
      <xdr:colOff>114300</xdr:colOff>
      <xdr:row>78</xdr:row>
      <xdr:rowOff>137063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08503"/>
          <a:ext cx="889000" cy="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133383</xdr:rowOff>
    </xdr:from>
    <xdr:to>
      <xdr:col>45</xdr:col>
      <xdr:colOff>177800</xdr:colOff>
      <xdr:row>78</xdr:row>
      <xdr:rowOff>135403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06483"/>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133383</xdr:rowOff>
    </xdr:from>
    <xdr:to>
      <xdr:col>41</xdr:col>
      <xdr:colOff>50800</xdr:colOff>
      <xdr:row>78</xdr:row>
      <xdr:rowOff>134621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06483"/>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88046</xdr:rowOff>
    </xdr:from>
    <xdr:to>
      <xdr:col>55</xdr:col>
      <xdr:colOff>50800</xdr:colOff>
      <xdr:row>79</xdr:row>
      <xdr:rowOff>18196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6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39449</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86263</xdr:rowOff>
    </xdr:from>
    <xdr:to>
      <xdr:col>50</xdr:col>
      <xdr:colOff>165100</xdr:colOff>
      <xdr:row>79</xdr:row>
      <xdr:rowOff>16413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7540</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84603</xdr:rowOff>
    </xdr:from>
    <xdr:to>
      <xdr:col>46</xdr:col>
      <xdr:colOff>38100</xdr:colOff>
      <xdr:row>79</xdr:row>
      <xdr:rowOff>14753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5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5880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82583</xdr:rowOff>
    </xdr:from>
    <xdr:to>
      <xdr:col>41</xdr:col>
      <xdr:colOff>101600</xdr:colOff>
      <xdr:row>79</xdr:row>
      <xdr:rowOff>12733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3860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83821</xdr:rowOff>
    </xdr:from>
    <xdr:to>
      <xdr:col>36</xdr:col>
      <xdr:colOff>165100</xdr:colOff>
      <xdr:row>79</xdr:row>
      <xdr:rowOff>13971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5098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121064</xdr:rowOff>
    </xdr:from>
    <xdr:to>
      <xdr:col>55</xdr:col>
      <xdr:colOff>0</xdr:colOff>
      <xdr:row>96</xdr:row>
      <xdr:rowOff>166055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80264"/>
          <a:ext cx="838200" cy="4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166055</xdr:rowOff>
    </xdr:from>
    <xdr:to>
      <xdr:col>50</xdr:col>
      <xdr:colOff>114300</xdr:colOff>
      <xdr:row>97</xdr:row>
      <xdr:rowOff>125485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25255"/>
          <a:ext cx="889000" cy="13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125485</xdr:rowOff>
    </xdr:from>
    <xdr:to>
      <xdr:col>45</xdr:col>
      <xdr:colOff>177800</xdr:colOff>
      <xdr:row>98</xdr:row>
      <xdr:rowOff>2698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56135"/>
          <a:ext cx="889000" cy="4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2698</xdr:rowOff>
    </xdr:from>
    <xdr:to>
      <xdr:col>41</xdr:col>
      <xdr:colOff>50800</xdr:colOff>
      <xdr:row>98</xdr:row>
      <xdr:rowOff>40487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04798"/>
          <a:ext cx="889000" cy="3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70264</xdr:rowOff>
    </xdr:from>
    <xdr:to>
      <xdr:col>55</xdr:col>
      <xdr:colOff>50800</xdr:colOff>
      <xdr:row>97</xdr:row>
      <xdr:rowOff>414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2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93141</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38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115255</xdr:rowOff>
    </xdr:from>
    <xdr:to>
      <xdr:col>50</xdr:col>
      <xdr:colOff>165100</xdr:colOff>
      <xdr:row>97</xdr:row>
      <xdr:rowOff>45405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61932</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4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74685</xdr:rowOff>
    </xdr:from>
    <xdr:to>
      <xdr:col>46</xdr:col>
      <xdr:colOff>38100</xdr:colOff>
      <xdr:row>98</xdr:row>
      <xdr:rowOff>4835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0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21362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123348</xdr:rowOff>
    </xdr:from>
    <xdr:to>
      <xdr:col>41</xdr:col>
      <xdr:colOff>101600</xdr:colOff>
      <xdr:row>98</xdr:row>
      <xdr:rowOff>53498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5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44625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4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161137</xdr:rowOff>
    </xdr:from>
    <xdr:to>
      <xdr:col>36</xdr:col>
      <xdr:colOff>165100</xdr:colOff>
      <xdr:row>98</xdr:row>
      <xdr:rowOff>91287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82414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112423</xdr:rowOff>
    </xdr:from>
    <xdr:to>
      <xdr:col>85</xdr:col>
      <xdr:colOff>127000</xdr:colOff>
      <xdr:row>38</xdr:row>
      <xdr:rowOff>121549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7523"/>
          <a:ext cx="838200" cy="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118568</xdr:rowOff>
    </xdr:from>
    <xdr:to>
      <xdr:col>81</xdr:col>
      <xdr:colOff>50800</xdr:colOff>
      <xdr:row>38</xdr:row>
      <xdr:rowOff>121549</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33668"/>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118568</xdr:rowOff>
    </xdr:from>
    <xdr:to>
      <xdr:col>76</xdr:col>
      <xdr:colOff>114300</xdr:colOff>
      <xdr:row>38</xdr:row>
      <xdr:rowOff>124827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33668"/>
          <a:ext cx="889000" cy="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109767</xdr:rowOff>
    </xdr:from>
    <xdr:to>
      <xdr:col>71</xdr:col>
      <xdr:colOff>177800</xdr:colOff>
      <xdr:row>38</xdr:row>
      <xdr:rowOff>124827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24867"/>
          <a:ext cx="889000" cy="1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61623</xdr:rowOff>
    </xdr:from>
    <xdr:to>
      <xdr:col>85</xdr:col>
      <xdr:colOff>177800</xdr:colOff>
      <xdr:row>38</xdr:row>
      <xdr:rowOff>163223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70749</xdr:rowOff>
    </xdr:from>
    <xdr:to>
      <xdr:col>81</xdr:col>
      <xdr:colOff>101600</xdr:colOff>
      <xdr:row>39</xdr:row>
      <xdr:rowOff>899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163476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7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67768</xdr:rowOff>
    </xdr:from>
    <xdr:to>
      <xdr:col>76</xdr:col>
      <xdr:colOff>165100</xdr:colOff>
      <xdr:row>38</xdr:row>
      <xdr:rowOff>169368</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160495</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74027</xdr:rowOff>
    </xdr:from>
    <xdr:to>
      <xdr:col>72</xdr:col>
      <xdr:colOff>38100</xdr:colOff>
      <xdr:row>39</xdr:row>
      <xdr:rowOff>4177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166754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58967</xdr:rowOff>
    </xdr:from>
    <xdr:to>
      <xdr:col>67</xdr:col>
      <xdr:colOff>101600</xdr:colOff>
      <xdr:row>38</xdr:row>
      <xdr:rowOff>160567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7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151694</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6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9587</xdr:rowOff>
    </xdr:from>
    <xdr:to>
      <xdr:col>85</xdr:col>
      <xdr:colOff>127000</xdr:colOff>
      <xdr:row>77</xdr:row>
      <xdr:rowOff>42439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211237"/>
          <a:ext cx="838200" cy="3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9587</xdr:rowOff>
    </xdr:from>
    <xdr:to>
      <xdr:col>81</xdr:col>
      <xdr:colOff>50800</xdr:colOff>
      <xdr:row>77</xdr:row>
      <xdr:rowOff>21546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11237"/>
          <a:ext cx="889000" cy="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21546</xdr:rowOff>
    </xdr:from>
    <xdr:to>
      <xdr:col>76</xdr:col>
      <xdr:colOff>114300</xdr:colOff>
      <xdr:row>77</xdr:row>
      <xdr:rowOff>24519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23196"/>
          <a:ext cx="889000" cy="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24519</xdr:rowOff>
    </xdr:from>
    <xdr:to>
      <xdr:col>71</xdr:col>
      <xdr:colOff>177800</xdr:colOff>
      <xdr:row>77</xdr:row>
      <xdr:rowOff>42883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26169"/>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163089</xdr:rowOff>
    </xdr:from>
    <xdr:to>
      <xdr:col>85</xdr:col>
      <xdr:colOff>177800</xdr:colOff>
      <xdr:row>77</xdr:row>
      <xdr:rowOff>93239</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9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14516</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4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130237</xdr:rowOff>
    </xdr:from>
    <xdr:to>
      <xdr:col>81</xdr:col>
      <xdr:colOff>101600</xdr:colOff>
      <xdr:row>77</xdr:row>
      <xdr:rowOff>60387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76915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3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142196</xdr:rowOff>
    </xdr:from>
    <xdr:to>
      <xdr:col>76</xdr:col>
      <xdr:colOff>165100</xdr:colOff>
      <xdr:row>77</xdr:row>
      <xdr:rowOff>72346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88873</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9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145169</xdr:rowOff>
    </xdr:from>
    <xdr:to>
      <xdr:col>72</xdr:col>
      <xdr:colOff>38100</xdr:colOff>
      <xdr:row>77</xdr:row>
      <xdr:rowOff>75319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7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91847</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95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163533</xdr:rowOff>
    </xdr:from>
    <xdr:to>
      <xdr:col>67</xdr:col>
      <xdr:colOff>101600</xdr:colOff>
      <xdr:row>77</xdr:row>
      <xdr:rowOff>93683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9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110210</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96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68092</xdr:rowOff>
    </xdr:from>
    <xdr:to>
      <xdr:col>85</xdr:col>
      <xdr:colOff>127000</xdr:colOff>
      <xdr:row>98</xdr:row>
      <xdr:rowOff>100199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70192"/>
          <a:ext cx="838200" cy="3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68092</xdr:rowOff>
    </xdr:from>
    <xdr:to>
      <xdr:col>81</xdr:col>
      <xdr:colOff>50800</xdr:colOff>
      <xdr:row>98</xdr:row>
      <xdr:rowOff>100264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70192"/>
          <a:ext cx="889000" cy="3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100264</xdr:rowOff>
    </xdr:from>
    <xdr:to>
      <xdr:col>76</xdr:col>
      <xdr:colOff>114300</xdr:colOff>
      <xdr:row>98</xdr:row>
      <xdr:rowOff>122163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902364"/>
          <a:ext cx="889000" cy="2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122163</xdr:rowOff>
    </xdr:from>
    <xdr:to>
      <xdr:col>71</xdr:col>
      <xdr:colOff>177800</xdr:colOff>
      <xdr:row>99</xdr:row>
      <xdr:rowOff>33330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24263"/>
          <a:ext cx="889000" cy="8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49399</xdr:rowOff>
    </xdr:from>
    <xdr:to>
      <xdr:col>85</xdr:col>
      <xdr:colOff>177800</xdr:colOff>
      <xdr:row>98</xdr:row>
      <xdr:rowOff>150999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27826</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17292</xdr:rowOff>
    </xdr:from>
    <xdr:to>
      <xdr:col>81</xdr:col>
      <xdr:colOff>101600</xdr:colOff>
      <xdr:row>98</xdr:row>
      <xdr:rowOff>118892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110019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1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49464</xdr:rowOff>
    </xdr:from>
    <xdr:to>
      <xdr:col>76</xdr:col>
      <xdr:colOff>165100</xdr:colOff>
      <xdr:row>98</xdr:row>
      <xdr:rowOff>151064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5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142191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4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71363</xdr:rowOff>
    </xdr:from>
    <xdr:to>
      <xdr:col>72</xdr:col>
      <xdr:colOff>38100</xdr:colOff>
      <xdr:row>99</xdr:row>
      <xdr:rowOff>1513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164090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6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153980</xdr:rowOff>
    </xdr:from>
    <xdr:to>
      <xdr:col>67</xdr:col>
      <xdr:colOff>101600</xdr:colOff>
      <xdr:row>99</xdr:row>
      <xdr:rowOff>84130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5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75257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4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7226</xdr:rowOff>
    </xdr:from>
    <xdr:to>
      <xdr:col>116</xdr:col>
      <xdr:colOff>63500</xdr:colOff>
      <xdr:row>32</xdr:row>
      <xdr:rowOff>106134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5493626"/>
          <a:ext cx="838200" cy="9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106134</xdr:rowOff>
    </xdr:from>
    <xdr:to>
      <xdr:col>111</xdr:col>
      <xdr:colOff>177800</xdr:colOff>
      <xdr:row>33</xdr:row>
      <xdr:rowOff>113106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5592534"/>
          <a:ext cx="889000" cy="1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130077</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64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89560</xdr:rowOff>
    </xdr:from>
    <xdr:to>
      <xdr:col>107</xdr:col>
      <xdr:colOff>50800</xdr:colOff>
      <xdr:row>33</xdr:row>
      <xdr:rowOff>113106</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5747410"/>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160062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89560</xdr:rowOff>
    </xdr:from>
    <xdr:to>
      <xdr:col>102</xdr:col>
      <xdr:colOff>114300</xdr:colOff>
      <xdr:row>34</xdr:row>
      <xdr:rowOff>216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5747410"/>
          <a:ext cx="889000" cy="8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89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6252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127876</xdr:rowOff>
    </xdr:from>
    <xdr:to>
      <xdr:col>116</xdr:col>
      <xdr:colOff>114300</xdr:colOff>
      <xdr:row>32</xdr:row>
      <xdr:rowOff>58026</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544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42803</xdr:rowOff>
    </xdr:from>
    <xdr:ext cx="534377"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535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55334</xdr:rowOff>
    </xdr:from>
    <xdr:to>
      <xdr:col>112</xdr:col>
      <xdr:colOff>38100</xdr:colOff>
      <xdr:row>32</xdr:row>
      <xdr:rowOff>156934</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554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2011</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56111" y="531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62306</xdr:rowOff>
    </xdr:from>
    <xdr:to>
      <xdr:col>107</xdr:col>
      <xdr:colOff>101600</xdr:colOff>
      <xdr:row>33</xdr:row>
      <xdr:rowOff>163906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572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8983</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67111" y="549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38760</xdr:rowOff>
    </xdr:from>
    <xdr:to>
      <xdr:col>102</xdr:col>
      <xdr:colOff>165100</xdr:colOff>
      <xdr:row>33</xdr:row>
      <xdr:rowOff>140360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569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156887</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278111" y="547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120866</xdr:rowOff>
    </xdr:from>
    <xdr:to>
      <xdr:col>98</xdr:col>
      <xdr:colOff>38100</xdr:colOff>
      <xdr:row>34</xdr:row>
      <xdr:rowOff>51016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577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67543</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389111" y="55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122989</xdr:rowOff>
    </xdr:from>
    <xdr:to>
      <xdr:col>116</xdr:col>
      <xdr:colOff>63500</xdr:colOff>
      <xdr:row>58</xdr:row>
      <xdr:rowOff>123401</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67089"/>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123401</xdr:rowOff>
    </xdr:from>
    <xdr:to>
      <xdr:col>111</xdr:col>
      <xdr:colOff>177800</xdr:colOff>
      <xdr:row>58</xdr:row>
      <xdr:rowOff>123744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67501"/>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123744</xdr:rowOff>
    </xdr:from>
    <xdr:to>
      <xdr:col>107</xdr:col>
      <xdr:colOff>50800</xdr:colOff>
      <xdr:row>58</xdr:row>
      <xdr:rowOff>123950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67844"/>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123950</xdr:rowOff>
    </xdr:from>
    <xdr:to>
      <xdr:col>102</xdr:col>
      <xdr:colOff>114300</xdr:colOff>
      <xdr:row>58</xdr:row>
      <xdr:rowOff>124384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68050"/>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72189</xdr:rowOff>
    </xdr:from>
    <xdr:to>
      <xdr:col>116</xdr:col>
      <xdr:colOff>114300</xdr:colOff>
      <xdr:row>59</xdr:row>
      <xdr:rowOff>2339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1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158566</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3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72601</xdr:rowOff>
    </xdr:from>
    <xdr:to>
      <xdr:col>112</xdr:col>
      <xdr:colOff>38100</xdr:colOff>
      <xdr:row>59</xdr:row>
      <xdr:rowOff>2751</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1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165328</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09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72944</xdr:rowOff>
    </xdr:from>
    <xdr:to>
      <xdr:col>107</xdr:col>
      <xdr:colOff>101600</xdr:colOff>
      <xdr:row>59</xdr:row>
      <xdr:rowOff>3094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1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165671</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0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73150</xdr:rowOff>
    </xdr:from>
    <xdr:to>
      <xdr:col>102</xdr:col>
      <xdr:colOff>165100</xdr:colOff>
      <xdr:row>59</xdr:row>
      <xdr:rowOff>3300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1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165877</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09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73584</xdr:rowOff>
    </xdr:from>
    <xdr:to>
      <xdr:col>98</xdr:col>
      <xdr:colOff>38100</xdr:colOff>
      <xdr:row>59</xdr:row>
      <xdr:rowOff>3734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1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166311</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1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60702</xdr:rowOff>
    </xdr:from>
    <xdr:to>
      <xdr:col>116</xdr:col>
      <xdr:colOff>63500</xdr:colOff>
      <xdr:row>73</xdr:row>
      <xdr:rowOff>77195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576552"/>
          <a:ext cx="838200" cy="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88706</xdr:rowOff>
    </xdr:from>
    <xdr:to>
      <xdr:col>111</xdr:col>
      <xdr:colOff>177800</xdr:colOff>
      <xdr:row>73</xdr:row>
      <xdr:rowOff>77195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090206"/>
          <a:ext cx="889000" cy="50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88706</xdr:rowOff>
    </xdr:from>
    <xdr:to>
      <xdr:col>107</xdr:col>
      <xdr:colOff>50800</xdr:colOff>
      <xdr:row>71</xdr:row>
      <xdr:rowOff>117966</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090206"/>
          <a:ext cx="889000" cy="20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117966</xdr:rowOff>
    </xdr:from>
    <xdr:to>
      <xdr:col>102</xdr:col>
      <xdr:colOff>114300</xdr:colOff>
      <xdr:row>71</xdr:row>
      <xdr:rowOff>152812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290916"/>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9902</xdr:rowOff>
    </xdr:from>
    <xdr:to>
      <xdr:col>116</xdr:col>
      <xdr:colOff>114300</xdr:colOff>
      <xdr:row>73</xdr:row>
      <xdr:rowOff>111502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52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32779</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37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26395</xdr:rowOff>
    </xdr:from>
    <xdr:to>
      <xdr:col>112</xdr:col>
      <xdr:colOff>38100</xdr:colOff>
      <xdr:row>73</xdr:row>
      <xdr:rowOff>127995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5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144522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31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37906</xdr:rowOff>
    </xdr:from>
    <xdr:to>
      <xdr:col>107</xdr:col>
      <xdr:colOff>101600</xdr:colOff>
      <xdr:row>70</xdr:row>
      <xdr:rowOff>139506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0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156033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8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67166</xdr:rowOff>
    </xdr:from>
    <xdr:to>
      <xdr:col>102</xdr:col>
      <xdr:colOff>165100</xdr:colOff>
      <xdr:row>71</xdr:row>
      <xdr:rowOff>168766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24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13843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01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102012</xdr:rowOff>
    </xdr:from>
    <xdr:to>
      <xdr:col>98</xdr:col>
      <xdr:colOff>38100</xdr:colOff>
      <xdr:row>72</xdr:row>
      <xdr:rowOff>32162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2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48689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05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1,019,593</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7,538</a:t>
          </a:r>
          <a:r>
            <a:rPr kumimoji="1" lang="ja-JP" altLang="en-US" sz="1300">
              <a:latin typeface="ＭＳ Ｐゴシック" panose="020B0600070205080204" pitchFamily="50" charset="-128"/>
              <a:ea typeface="ＭＳ Ｐゴシック" panose="020B0600070205080204" pitchFamily="50" charset="-128"/>
            </a:rPr>
            <a:t>円減少した。主な構成項目である人件費は、住民一人当たり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180,301</a:t>
          </a:r>
          <a:r>
            <a:rPr kumimoji="1" lang="ja-JP" altLang="en-US" sz="1300">
              <a:latin typeface="ＭＳ Ｐゴシック" panose="020B0600070205080204" pitchFamily="50" charset="-128"/>
              <a:ea typeface="ＭＳ Ｐゴシック" panose="020B0600070205080204" pitchFamily="50" charset="-128"/>
            </a:rPr>
            <a:t>円であり、町域が広い（縦長の形状）ことから、出張所、学校、保育園などの配置が多くなっていること、また、平成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報徳病院の診療所化に伴い、企業会計を廃止し一般会計へ編入したことにより、職員数が多く、類似団体平均と比べて高い水準となっている。業務の民間委託の推進、組織の見直しによる効率的な職員配置など、定員管理計画に基づき、より一層の定員の適正管理、人件費の抑制に努め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171,383</a:t>
          </a:r>
          <a:r>
            <a:rPr kumimoji="1" lang="ja-JP" altLang="en-US" sz="1300">
              <a:latin typeface="ＭＳ Ｐゴシック" panose="020B0600070205080204" pitchFamily="50" charset="-128"/>
              <a:ea typeface="ＭＳ Ｐゴシック" panose="020B0600070205080204" pitchFamily="50" charset="-128"/>
            </a:rPr>
            <a:t>円であり、類似団体と比較すると高い値となった。当町の財政規模や人口動向を勘案つつ、有形固定資産減価償却率の推移も踏まえたうえで、選択と集中により実施事業を十分精査する必要がある。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扶助費は、前年度に比べ</a:t>
          </a:r>
          <a:r>
            <a:rPr kumimoji="1" lang="en-US" altLang="ja-JP" sz="1300">
              <a:latin typeface="ＭＳ Ｐゴシック" panose="020B0600070205080204" pitchFamily="50" charset="-128"/>
              <a:ea typeface="ＭＳ Ｐゴシック" panose="020B0600070205080204" pitchFamily="50" charset="-128"/>
            </a:rPr>
            <a:t>18,954</a:t>
          </a:r>
          <a:r>
            <a:rPr kumimoji="1" lang="ja-JP" altLang="en-US" sz="1300">
              <a:latin typeface="ＭＳ Ｐゴシック" panose="020B0600070205080204" pitchFamily="50" charset="-128"/>
              <a:ea typeface="ＭＳ Ｐゴシック" panose="020B0600070205080204" pitchFamily="50" charset="-128"/>
            </a:rPr>
            <a:t>円増加したが、物価高騰対策としての生活支援、経済対策などによるものである。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117,546</a:t>
          </a:r>
          <a:r>
            <a:rPr kumimoji="1" lang="ja-JP" altLang="en-US" sz="1300">
              <a:latin typeface="ＭＳ Ｐゴシック" panose="020B0600070205080204" pitchFamily="50" charset="-128"/>
              <a:ea typeface="ＭＳ Ｐゴシック" panose="020B0600070205080204" pitchFamily="50" charset="-128"/>
            </a:rPr>
            <a:t>円であり、前年度より減少したものの、類似団体と比較して一人当たりのコストが高い状況が続いている。これは、過去の大型公共事業などによる公債費の増によるものである。令和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債費のピーク期間を過ぎたところではあるが、今後も大型公共事業が予定されており、厳しい財政運営となることから、緊急性と住民のニーズを把握した事業の選択と集中により、計画的な町債発行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三重県大台町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8,204
8,061
362.86
8,583,520
8,364,740
184,705
4,992,940
6,760,321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88519</xdr:rowOff>
    </xdr:from>
    <xdr:to>
      <xdr:col>24</xdr:col>
      <xdr:colOff>63500</xdr:colOff>
      <xdr:row>37</xdr:row>
      <xdr:rowOff>108204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32169"/>
          <a:ext cx="8382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108204</xdr:rowOff>
    </xdr:from>
    <xdr:to>
      <xdr:col>19</xdr:col>
      <xdr:colOff>177800</xdr:colOff>
      <xdr:row>37</xdr:row>
      <xdr:rowOff>142240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1854"/>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142240</xdr:rowOff>
    </xdr:from>
    <xdr:to>
      <xdr:col>15</xdr:col>
      <xdr:colOff>50800</xdr:colOff>
      <xdr:row>37</xdr:row>
      <xdr:rowOff>170942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85890"/>
          <a:ext cx="889000" cy="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170942</xdr:rowOff>
    </xdr:from>
    <xdr:to>
      <xdr:col>10</xdr:col>
      <xdr:colOff>114300</xdr:colOff>
      <xdr:row>38</xdr:row>
      <xdr:rowOff>21844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14592"/>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37719</xdr:rowOff>
    </xdr:from>
    <xdr:to>
      <xdr:col>24</xdr:col>
      <xdr:colOff>114300</xdr:colOff>
      <xdr:row>37</xdr:row>
      <xdr:rowOff>139319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16146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57404</xdr:rowOff>
    </xdr:from>
    <xdr:to>
      <xdr:col>20</xdr:col>
      <xdr:colOff>38100</xdr:colOff>
      <xdr:row>37</xdr:row>
      <xdr:rowOff>159004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150131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9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91440</xdr:rowOff>
    </xdr:from>
    <xdr:to>
      <xdr:col>15</xdr:col>
      <xdr:colOff>101600</xdr:colOff>
      <xdr:row>38</xdr:row>
      <xdr:rowOff>21590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2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120142</xdr:rowOff>
    </xdr:from>
    <xdr:to>
      <xdr:col>10</xdr:col>
      <xdr:colOff>165100</xdr:colOff>
      <xdr:row>38</xdr:row>
      <xdr:rowOff>50292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41419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142494</xdr:rowOff>
    </xdr:from>
    <xdr:to>
      <xdr:col>6</xdr:col>
      <xdr:colOff>38100</xdr:colOff>
      <xdr:row>38</xdr:row>
      <xdr:rowOff>72644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63771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151057</xdr:rowOff>
    </xdr:from>
    <xdr:to>
      <xdr:col>24</xdr:col>
      <xdr:colOff>63500</xdr:colOff>
      <xdr:row>58</xdr:row>
      <xdr:rowOff>7196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23707"/>
          <a:ext cx="838200" cy="2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151057</xdr:rowOff>
    </xdr:from>
    <xdr:to>
      <xdr:col>19</xdr:col>
      <xdr:colOff>177800</xdr:colOff>
      <xdr:row>58</xdr:row>
      <xdr:rowOff>5526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23707"/>
          <a:ext cx="889000" cy="2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5526</xdr:rowOff>
    </xdr:from>
    <xdr:to>
      <xdr:col>15</xdr:col>
      <xdr:colOff>50800</xdr:colOff>
      <xdr:row>58</xdr:row>
      <xdr:rowOff>38209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49626"/>
          <a:ext cx="889000" cy="3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135473</xdr:rowOff>
    </xdr:from>
    <xdr:to>
      <xdr:col>10</xdr:col>
      <xdr:colOff>114300</xdr:colOff>
      <xdr:row>58</xdr:row>
      <xdr:rowOff>38209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08123"/>
          <a:ext cx="889000" cy="7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127846</xdr:rowOff>
    </xdr:from>
    <xdr:to>
      <xdr:col>24</xdr:col>
      <xdr:colOff>114300</xdr:colOff>
      <xdr:row>58</xdr:row>
      <xdr:rowOff>57996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42773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100257</xdr:rowOff>
    </xdr:from>
    <xdr:to>
      <xdr:col>20</xdr:col>
      <xdr:colOff>38100</xdr:colOff>
      <xdr:row>58</xdr:row>
      <xdr:rowOff>30407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7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21534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65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126176</xdr:rowOff>
    </xdr:from>
    <xdr:to>
      <xdr:col>15</xdr:col>
      <xdr:colOff>101600</xdr:colOff>
      <xdr:row>58</xdr:row>
      <xdr:rowOff>56326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47453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9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158859</xdr:rowOff>
    </xdr:from>
    <xdr:to>
      <xdr:col>10</xdr:col>
      <xdr:colOff>165100</xdr:colOff>
      <xdr:row>58</xdr:row>
      <xdr:rowOff>89009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3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80136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2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84673</xdr:rowOff>
    </xdr:from>
    <xdr:to>
      <xdr:col>6</xdr:col>
      <xdr:colOff>38100</xdr:colOff>
      <xdr:row>58</xdr:row>
      <xdr:rowOff>14823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5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5950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137285</xdr:rowOff>
    </xdr:from>
    <xdr:to>
      <xdr:col>24</xdr:col>
      <xdr:colOff>63500</xdr:colOff>
      <xdr:row>76</xdr:row>
      <xdr:rowOff>49304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96035"/>
          <a:ext cx="838200" cy="8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137285</xdr:rowOff>
    </xdr:from>
    <xdr:to>
      <xdr:col>19</xdr:col>
      <xdr:colOff>177800</xdr:colOff>
      <xdr:row>76</xdr:row>
      <xdr:rowOff>51392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96035"/>
          <a:ext cx="889000" cy="8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51392</xdr:rowOff>
    </xdr:from>
    <xdr:to>
      <xdr:col>15</xdr:col>
      <xdr:colOff>50800</xdr:colOff>
      <xdr:row>76</xdr:row>
      <xdr:rowOff>58235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81592"/>
          <a:ext cx="889000" cy="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58235</xdr:rowOff>
    </xdr:from>
    <xdr:to>
      <xdr:col>10</xdr:col>
      <xdr:colOff>114300</xdr:colOff>
      <xdr:row>77</xdr:row>
      <xdr:rowOff>2307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88435"/>
          <a:ext cx="889000" cy="11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169954</xdr:rowOff>
    </xdr:from>
    <xdr:to>
      <xdr:col>24</xdr:col>
      <xdr:colOff>114300</xdr:colOff>
      <xdr:row>76</xdr:row>
      <xdr:rowOff>100104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2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21381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8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86485</xdr:rowOff>
    </xdr:from>
    <xdr:to>
      <xdr:col>20</xdr:col>
      <xdr:colOff>38100</xdr:colOff>
      <xdr:row>76</xdr:row>
      <xdr:rowOff>16635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33162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2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592</xdr:rowOff>
    </xdr:from>
    <xdr:to>
      <xdr:col>15</xdr:col>
      <xdr:colOff>101600</xdr:colOff>
      <xdr:row>76</xdr:row>
      <xdr:rowOff>102192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3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118718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0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7435</xdr:rowOff>
    </xdr:from>
    <xdr:to>
      <xdr:col>10</xdr:col>
      <xdr:colOff>165100</xdr:colOff>
      <xdr:row>76</xdr:row>
      <xdr:rowOff>109035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3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125561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1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122957</xdr:rowOff>
    </xdr:from>
    <xdr:to>
      <xdr:col>6</xdr:col>
      <xdr:colOff>38100</xdr:colOff>
      <xdr:row>77</xdr:row>
      <xdr:rowOff>53107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5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69635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28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73099</xdr:rowOff>
    </xdr:from>
    <xdr:to>
      <xdr:col>24</xdr:col>
      <xdr:colOff>63500</xdr:colOff>
      <xdr:row>98</xdr:row>
      <xdr:rowOff>73383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5199"/>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73383</xdr:rowOff>
    </xdr:from>
    <xdr:to>
      <xdr:col>19</xdr:col>
      <xdr:colOff>177800</xdr:colOff>
      <xdr:row>98</xdr:row>
      <xdr:rowOff>75693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5483"/>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75323</xdr:rowOff>
    </xdr:from>
    <xdr:to>
      <xdr:col>15</xdr:col>
      <xdr:colOff>50800</xdr:colOff>
      <xdr:row>98</xdr:row>
      <xdr:rowOff>75693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77423"/>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75323</xdr:rowOff>
    </xdr:from>
    <xdr:to>
      <xdr:col>10</xdr:col>
      <xdr:colOff>114300</xdr:colOff>
      <xdr:row>98</xdr:row>
      <xdr:rowOff>83204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77423"/>
          <a:ext cx="889000" cy="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22299</xdr:rowOff>
    </xdr:from>
    <xdr:to>
      <xdr:col>24</xdr:col>
      <xdr:colOff>114300</xdr:colOff>
      <xdr:row>98</xdr:row>
      <xdr:rowOff>123899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22583</xdr:rowOff>
    </xdr:from>
    <xdr:to>
      <xdr:col>20</xdr:col>
      <xdr:colOff>38100</xdr:colOff>
      <xdr:row>98</xdr:row>
      <xdr:rowOff>124183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140710</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59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24893</xdr:rowOff>
    </xdr:from>
    <xdr:to>
      <xdr:col>15</xdr:col>
      <xdr:colOff>101600</xdr:colOff>
      <xdr:row>98</xdr:row>
      <xdr:rowOff>126493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143020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24523</xdr:rowOff>
    </xdr:from>
    <xdr:to>
      <xdr:col>10</xdr:col>
      <xdr:colOff>165100</xdr:colOff>
      <xdr:row>98</xdr:row>
      <xdr:rowOff>126123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2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142650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60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32404</xdr:rowOff>
    </xdr:from>
    <xdr:to>
      <xdr:col>6</xdr:col>
      <xdr:colOff>38100</xdr:colOff>
      <xdr:row>98</xdr:row>
      <xdr:rowOff>134004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150531</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60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106279</xdr:rowOff>
    </xdr:from>
    <xdr:to>
      <xdr:col>55</xdr:col>
      <xdr:colOff>0</xdr:colOff>
      <xdr:row>38</xdr:row>
      <xdr:rowOff>107102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621379"/>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107102</xdr:rowOff>
    </xdr:from>
    <xdr:to>
      <xdr:col>50</xdr:col>
      <xdr:colOff>114300</xdr:colOff>
      <xdr:row>38</xdr:row>
      <xdr:rowOff>107787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622202"/>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107787</xdr:rowOff>
    </xdr:from>
    <xdr:to>
      <xdr:col>45</xdr:col>
      <xdr:colOff>177800</xdr:colOff>
      <xdr:row>38</xdr:row>
      <xdr:rowOff>108199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22887"/>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108199</xdr:rowOff>
    </xdr:from>
    <xdr:to>
      <xdr:col>41</xdr:col>
      <xdr:colOff>50800</xdr:colOff>
      <xdr:row>38</xdr:row>
      <xdr:rowOff>109068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623299"/>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55479</xdr:rowOff>
    </xdr:from>
    <xdr:to>
      <xdr:col>55</xdr:col>
      <xdr:colOff>50800</xdr:colOff>
      <xdr:row>38</xdr:row>
      <xdr:rowOff>157079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5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56302</xdr:rowOff>
    </xdr:from>
    <xdr:to>
      <xdr:col>50</xdr:col>
      <xdr:colOff>165100</xdr:colOff>
      <xdr:row>38</xdr:row>
      <xdr:rowOff>157902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7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149029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17" y="6664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56987</xdr:rowOff>
    </xdr:from>
    <xdr:to>
      <xdr:col>46</xdr:col>
      <xdr:colOff>38100</xdr:colOff>
      <xdr:row>38</xdr:row>
      <xdr:rowOff>158587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7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149714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664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57399</xdr:rowOff>
    </xdr:from>
    <xdr:to>
      <xdr:col>41</xdr:col>
      <xdr:colOff>101600</xdr:colOff>
      <xdr:row>38</xdr:row>
      <xdr:rowOff>158999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7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150126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65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58268</xdr:rowOff>
    </xdr:from>
    <xdr:to>
      <xdr:col>36</xdr:col>
      <xdr:colOff>165100</xdr:colOff>
      <xdr:row>38</xdr:row>
      <xdr:rowOff>159868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150995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666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151244</xdr:rowOff>
    </xdr:from>
    <xdr:to>
      <xdr:col>55</xdr:col>
      <xdr:colOff>0</xdr:colOff>
      <xdr:row>58</xdr:row>
      <xdr:rowOff>13692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23894"/>
          <a:ext cx="838200" cy="3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3138</xdr:rowOff>
    </xdr:from>
    <xdr:to>
      <xdr:col>50</xdr:col>
      <xdr:colOff>114300</xdr:colOff>
      <xdr:row>58</xdr:row>
      <xdr:rowOff>13692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47238"/>
          <a:ext cx="889000" cy="1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3138</xdr:rowOff>
    </xdr:from>
    <xdr:to>
      <xdr:col>45</xdr:col>
      <xdr:colOff>177800</xdr:colOff>
      <xdr:row>58</xdr:row>
      <xdr:rowOff>38221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47238"/>
          <a:ext cx="8890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38221</xdr:rowOff>
    </xdr:from>
    <xdr:to>
      <xdr:col>41</xdr:col>
      <xdr:colOff>50800</xdr:colOff>
      <xdr:row>58</xdr:row>
      <xdr:rowOff>51171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982321"/>
          <a:ext cx="889000" cy="1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113130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100444</xdr:rowOff>
    </xdr:from>
    <xdr:to>
      <xdr:col>55</xdr:col>
      <xdr:colOff>50800</xdr:colOff>
      <xdr:row>58</xdr:row>
      <xdr:rowOff>30594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7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123321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72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134342</xdr:rowOff>
    </xdr:from>
    <xdr:to>
      <xdr:col>50</xdr:col>
      <xdr:colOff>165100</xdr:colOff>
      <xdr:row>58</xdr:row>
      <xdr:rowOff>64492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0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81019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8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123788</xdr:rowOff>
    </xdr:from>
    <xdr:to>
      <xdr:col>46</xdr:col>
      <xdr:colOff>38100</xdr:colOff>
      <xdr:row>58</xdr:row>
      <xdr:rowOff>53938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9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70465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7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158871</xdr:rowOff>
    </xdr:from>
    <xdr:to>
      <xdr:col>41</xdr:col>
      <xdr:colOff>101600</xdr:colOff>
      <xdr:row>58</xdr:row>
      <xdr:rowOff>89021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9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80148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0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371</xdr:rowOff>
    </xdr:from>
    <xdr:to>
      <xdr:col>36</xdr:col>
      <xdr:colOff>165100</xdr:colOff>
      <xdr:row>58</xdr:row>
      <xdr:rowOff>101971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9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93098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03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154597</xdr:rowOff>
    </xdr:from>
    <xdr:to>
      <xdr:col>55</xdr:col>
      <xdr:colOff>0</xdr:colOff>
      <xdr:row>78</xdr:row>
      <xdr:rowOff>161013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27697"/>
          <a:ext cx="838200" cy="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10838</xdr:rowOff>
    </xdr:from>
    <xdr:to>
      <xdr:col>50</xdr:col>
      <xdr:colOff>114300</xdr:colOff>
      <xdr:row>78</xdr:row>
      <xdr:rowOff>154597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383938"/>
          <a:ext cx="889000" cy="14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10838</xdr:rowOff>
    </xdr:from>
    <xdr:to>
      <xdr:col>45</xdr:col>
      <xdr:colOff>177800</xdr:colOff>
      <xdr:row>78</xdr:row>
      <xdr:rowOff>69070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383938"/>
          <a:ext cx="889000" cy="5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83512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5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31938</xdr:rowOff>
    </xdr:from>
    <xdr:to>
      <xdr:col>41</xdr:col>
      <xdr:colOff>50800</xdr:colOff>
      <xdr:row>78</xdr:row>
      <xdr:rowOff>69070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05038"/>
          <a:ext cx="889000" cy="3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106828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7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110213</xdr:rowOff>
    </xdr:from>
    <xdr:to>
      <xdr:col>55</xdr:col>
      <xdr:colOff>50800</xdr:colOff>
      <xdr:row>79</xdr:row>
      <xdr:rowOff>40363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83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25140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9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103797</xdr:rowOff>
    </xdr:from>
    <xdr:to>
      <xdr:col>50</xdr:col>
      <xdr:colOff>165100</xdr:colOff>
      <xdr:row>79</xdr:row>
      <xdr:rowOff>33947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7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25074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6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131488</xdr:rowOff>
    </xdr:from>
    <xdr:to>
      <xdr:col>46</xdr:col>
      <xdr:colOff>38100</xdr:colOff>
      <xdr:row>78</xdr:row>
      <xdr:rowOff>61638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3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78165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1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18270</xdr:rowOff>
    </xdr:from>
    <xdr:to>
      <xdr:col>41</xdr:col>
      <xdr:colOff>101600</xdr:colOff>
      <xdr:row>78</xdr:row>
      <xdr:rowOff>119870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9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110997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8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152588</xdr:rowOff>
    </xdr:from>
    <xdr:to>
      <xdr:col>36</xdr:col>
      <xdr:colOff>165100</xdr:colOff>
      <xdr:row>78</xdr:row>
      <xdr:rowOff>82738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5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99265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1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156877</xdr:rowOff>
    </xdr:from>
    <xdr:to>
      <xdr:col>55</xdr:col>
      <xdr:colOff>0</xdr:colOff>
      <xdr:row>97</xdr:row>
      <xdr:rowOff>71089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16077"/>
          <a:ext cx="838200" cy="8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71089</xdr:rowOff>
    </xdr:from>
    <xdr:to>
      <xdr:col>50</xdr:col>
      <xdr:colOff>114300</xdr:colOff>
      <xdr:row>97</xdr:row>
      <xdr:rowOff>109703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01739"/>
          <a:ext cx="889000" cy="3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109703</xdr:rowOff>
    </xdr:from>
    <xdr:to>
      <xdr:col>45</xdr:col>
      <xdr:colOff>177800</xdr:colOff>
      <xdr:row>97</xdr:row>
      <xdr:rowOff>117553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740353"/>
          <a:ext cx="889000" cy="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117553</xdr:rowOff>
    </xdr:from>
    <xdr:to>
      <xdr:col>41</xdr:col>
      <xdr:colOff>50800</xdr:colOff>
      <xdr:row>97</xdr:row>
      <xdr:rowOff>159889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48203"/>
          <a:ext cx="889000" cy="4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106077</xdr:rowOff>
    </xdr:from>
    <xdr:to>
      <xdr:col>55</xdr:col>
      <xdr:colOff>50800</xdr:colOff>
      <xdr:row>97</xdr:row>
      <xdr:rowOff>36227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84504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4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20289</xdr:rowOff>
    </xdr:from>
    <xdr:to>
      <xdr:col>50</xdr:col>
      <xdr:colOff>165100</xdr:colOff>
      <xdr:row>97</xdr:row>
      <xdr:rowOff>121889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5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113016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4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58903</xdr:rowOff>
    </xdr:from>
    <xdr:to>
      <xdr:col>46</xdr:col>
      <xdr:colOff>38100</xdr:colOff>
      <xdr:row>97</xdr:row>
      <xdr:rowOff>160503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151630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8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66753</xdr:rowOff>
    </xdr:from>
    <xdr:to>
      <xdr:col>41</xdr:col>
      <xdr:colOff>101600</xdr:colOff>
      <xdr:row>97</xdr:row>
      <xdr:rowOff>168353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9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159480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9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109089</xdr:rowOff>
    </xdr:from>
    <xdr:to>
      <xdr:col>36</xdr:col>
      <xdr:colOff>165100</xdr:colOff>
      <xdr:row>98</xdr:row>
      <xdr:rowOff>39239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30366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3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94252</xdr:rowOff>
    </xdr:from>
    <xdr:to>
      <xdr:col>85</xdr:col>
      <xdr:colOff>127000</xdr:colOff>
      <xdr:row>33</xdr:row>
      <xdr:rowOff>112355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752102"/>
          <a:ext cx="838200" cy="1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112355</xdr:rowOff>
    </xdr:from>
    <xdr:to>
      <xdr:col>81</xdr:col>
      <xdr:colOff>50800</xdr:colOff>
      <xdr:row>36</xdr:row>
      <xdr:rowOff>42588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5770205"/>
          <a:ext cx="889000" cy="44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42588</xdr:rowOff>
    </xdr:from>
    <xdr:to>
      <xdr:col>76</xdr:col>
      <xdr:colOff>114300</xdr:colOff>
      <xdr:row>36</xdr:row>
      <xdr:rowOff>78664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214788"/>
          <a:ext cx="889000" cy="3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34490</xdr:rowOff>
    </xdr:from>
    <xdr:to>
      <xdr:col>71</xdr:col>
      <xdr:colOff>177800</xdr:colOff>
      <xdr:row>36</xdr:row>
      <xdr:rowOff>78664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06690"/>
          <a:ext cx="889000" cy="4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43452</xdr:rowOff>
    </xdr:from>
    <xdr:to>
      <xdr:col>85</xdr:col>
      <xdr:colOff>177800</xdr:colOff>
      <xdr:row>33</xdr:row>
      <xdr:rowOff>145052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70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66329</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55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61555</xdr:rowOff>
    </xdr:from>
    <xdr:to>
      <xdr:col>81</xdr:col>
      <xdr:colOff>101600</xdr:colOff>
      <xdr:row>33</xdr:row>
      <xdr:rowOff>163155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57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8232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49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163238</xdr:rowOff>
    </xdr:from>
    <xdr:to>
      <xdr:col>76</xdr:col>
      <xdr:colOff>165100</xdr:colOff>
      <xdr:row>36</xdr:row>
      <xdr:rowOff>93388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16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109915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93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27864</xdr:rowOff>
    </xdr:from>
    <xdr:to>
      <xdr:col>72</xdr:col>
      <xdr:colOff>38100</xdr:colOff>
      <xdr:row>36</xdr:row>
      <xdr:rowOff>129464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145991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9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155140</xdr:rowOff>
    </xdr:from>
    <xdr:to>
      <xdr:col>67</xdr:col>
      <xdr:colOff>101600</xdr:colOff>
      <xdr:row>36</xdr:row>
      <xdr:rowOff>85290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15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101817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93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112849</xdr:rowOff>
    </xdr:from>
    <xdr:to>
      <xdr:col>85</xdr:col>
      <xdr:colOff>127000</xdr:colOff>
      <xdr:row>58</xdr:row>
      <xdr:rowOff>6919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885499"/>
          <a:ext cx="838200" cy="6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6919</xdr:rowOff>
    </xdr:from>
    <xdr:to>
      <xdr:col>81</xdr:col>
      <xdr:colOff>50800</xdr:colOff>
      <xdr:row>58</xdr:row>
      <xdr:rowOff>51960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951019"/>
          <a:ext cx="889000" cy="4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39668</xdr:rowOff>
    </xdr:from>
    <xdr:to>
      <xdr:col>76</xdr:col>
      <xdr:colOff>114300</xdr:colOff>
      <xdr:row>58</xdr:row>
      <xdr:rowOff>51960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983768"/>
          <a:ext cx="889000" cy="1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20374</xdr:rowOff>
    </xdr:from>
    <xdr:to>
      <xdr:col>71</xdr:col>
      <xdr:colOff>177800</xdr:colOff>
      <xdr:row>58</xdr:row>
      <xdr:rowOff>39668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64474"/>
          <a:ext cx="8890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62049</xdr:rowOff>
    </xdr:from>
    <xdr:to>
      <xdr:col>85</xdr:col>
      <xdr:colOff>177800</xdr:colOff>
      <xdr:row>57</xdr:row>
      <xdr:rowOff>163649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3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40476</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1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127569</xdr:rowOff>
    </xdr:from>
    <xdr:to>
      <xdr:col>81</xdr:col>
      <xdr:colOff>101600</xdr:colOff>
      <xdr:row>58</xdr:row>
      <xdr:rowOff>57719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0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48846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9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1160</xdr:rowOff>
    </xdr:from>
    <xdr:to>
      <xdr:col>76</xdr:col>
      <xdr:colOff>165100</xdr:colOff>
      <xdr:row>58</xdr:row>
      <xdr:rowOff>102760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93887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3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160318</xdr:rowOff>
    </xdr:from>
    <xdr:to>
      <xdr:col>72</xdr:col>
      <xdr:colOff>38100</xdr:colOff>
      <xdr:row>58</xdr:row>
      <xdr:rowOff>90468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3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81595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2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141024</xdr:rowOff>
    </xdr:from>
    <xdr:to>
      <xdr:col>67</xdr:col>
      <xdr:colOff>101600</xdr:colOff>
      <xdr:row>58</xdr:row>
      <xdr:rowOff>71174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1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62301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112424</xdr:rowOff>
    </xdr:from>
    <xdr:to>
      <xdr:col>85</xdr:col>
      <xdr:colOff>127000</xdr:colOff>
      <xdr:row>78</xdr:row>
      <xdr:rowOff>121549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85524"/>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118568</xdr:rowOff>
    </xdr:from>
    <xdr:to>
      <xdr:col>81</xdr:col>
      <xdr:colOff>50800</xdr:colOff>
      <xdr:row>78</xdr:row>
      <xdr:rowOff>121549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91668"/>
          <a:ext cx="8890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118568</xdr:rowOff>
    </xdr:from>
    <xdr:to>
      <xdr:col>76</xdr:col>
      <xdr:colOff>114300</xdr:colOff>
      <xdr:row>78</xdr:row>
      <xdr:rowOff>124828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91668"/>
          <a:ext cx="8890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109767</xdr:rowOff>
    </xdr:from>
    <xdr:to>
      <xdr:col>71</xdr:col>
      <xdr:colOff>177800</xdr:colOff>
      <xdr:row>78</xdr:row>
      <xdr:rowOff>124828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82867"/>
          <a:ext cx="889000" cy="1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61624</xdr:rowOff>
    </xdr:from>
    <xdr:to>
      <xdr:col>85</xdr:col>
      <xdr:colOff>177800</xdr:colOff>
      <xdr:row>78</xdr:row>
      <xdr:rowOff>163224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70749</xdr:rowOff>
    </xdr:from>
    <xdr:to>
      <xdr:col>81</xdr:col>
      <xdr:colOff>101600</xdr:colOff>
      <xdr:row>79</xdr:row>
      <xdr:rowOff>899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4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163476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3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67768</xdr:rowOff>
    </xdr:from>
    <xdr:to>
      <xdr:col>76</xdr:col>
      <xdr:colOff>165100</xdr:colOff>
      <xdr:row>78</xdr:row>
      <xdr:rowOff>169368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160495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3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74028</xdr:rowOff>
    </xdr:from>
    <xdr:to>
      <xdr:col>72</xdr:col>
      <xdr:colOff>38100</xdr:colOff>
      <xdr:row>79</xdr:row>
      <xdr:rowOff>4178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166755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58967</xdr:rowOff>
    </xdr:from>
    <xdr:to>
      <xdr:col>67</xdr:col>
      <xdr:colOff>101600</xdr:colOff>
      <xdr:row>78</xdr:row>
      <xdr:rowOff>160567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3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151694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2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9587</xdr:rowOff>
    </xdr:from>
    <xdr:to>
      <xdr:col>85</xdr:col>
      <xdr:colOff>127000</xdr:colOff>
      <xdr:row>97</xdr:row>
      <xdr:rowOff>42439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640237"/>
          <a:ext cx="838200" cy="3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9587</xdr:rowOff>
    </xdr:from>
    <xdr:to>
      <xdr:col>81</xdr:col>
      <xdr:colOff>50800</xdr:colOff>
      <xdr:row>97</xdr:row>
      <xdr:rowOff>21546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640237"/>
          <a:ext cx="889000" cy="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21546</xdr:rowOff>
    </xdr:from>
    <xdr:to>
      <xdr:col>76</xdr:col>
      <xdr:colOff>114300</xdr:colOff>
      <xdr:row>97</xdr:row>
      <xdr:rowOff>24519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652196"/>
          <a:ext cx="889000" cy="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24519</xdr:rowOff>
    </xdr:from>
    <xdr:to>
      <xdr:col>71</xdr:col>
      <xdr:colOff>177800</xdr:colOff>
      <xdr:row>97</xdr:row>
      <xdr:rowOff>42883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655169"/>
          <a:ext cx="8890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163089</xdr:rowOff>
    </xdr:from>
    <xdr:to>
      <xdr:col>85</xdr:col>
      <xdr:colOff>177800</xdr:colOff>
      <xdr:row>97</xdr:row>
      <xdr:rowOff>93239</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2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14516</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130237</xdr:rowOff>
    </xdr:from>
    <xdr:to>
      <xdr:col>81</xdr:col>
      <xdr:colOff>101600</xdr:colOff>
      <xdr:row>97</xdr:row>
      <xdr:rowOff>60387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8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76914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36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142196</xdr:rowOff>
    </xdr:from>
    <xdr:to>
      <xdr:col>76</xdr:col>
      <xdr:colOff>165100</xdr:colOff>
      <xdr:row>97</xdr:row>
      <xdr:rowOff>72346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88873</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37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145169</xdr:rowOff>
    </xdr:from>
    <xdr:to>
      <xdr:col>72</xdr:col>
      <xdr:colOff>38100</xdr:colOff>
      <xdr:row>97</xdr:row>
      <xdr:rowOff>75319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0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91846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37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163533</xdr:rowOff>
    </xdr:from>
    <xdr:to>
      <xdr:col>67</xdr:col>
      <xdr:colOff>101600</xdr:colOff>
      <xdr:row>97</xdr:row>
      <xdr:rowOff>93683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2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110210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233,726</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円であり、類似団体平均値と比べて高い水準にあるが、これは、東西に長い地勢のため</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つの保育園を保有していることが大きな要因である。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消防費は、住民一人当たり</a:t>
          </a:r>
          <a:r>
            <a:rPr kumimoji="1" lang="en-US" altLang="ja-JP" sz="1300">
              <a:latin typeface="ＭＳ Ｐゴシック" panose="020B0600070205080204" pitchFamily="50" charset="-128"/>
              <a:ea typeface="ＭＳ Ｐゴシック" panose="020B0600070205080204" pitchFamily="50" charset="-128"/>
            </a:rPr>
            <a:t>94,925</a:t>
          </a:r>
          <a:r>
            <a:rPr kumimoji="1" lang="ja-JP" altLang="en-US" sz="1300">
              <a:latin typeface="ＭＳ Ｐゴシック" panose="020B0600070205080204" pitchFamily="50" charset="-128"/>
              <a:ea typeface="ＭＳ Ｐゴシック" panose="020B0600070205080204" pitchFamily="50" charset="-128"/>
            </a:rPr>
            <a:t>円であり、令和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年度から大幅に増加した状況となっている。これは、令和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計画で防災行政無線更新事業に着手したことが要因である。また、これまでの経費をみても類似団体と比べて高い水準にあるが、これは、当町の地勢上、町域が東西に広く消防行政にかかる効率性が低いこと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100,722</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20,063</a:t>
          </a:r>
          <a:r>
            <a:rPr kumimoji="1" lang="ja-JP" altLang="en-US" sz="1300">
              <a:latin typeface="ＭＳ Ｐゴシック" panose="020B0600070205080204" pitchFamily="50" charset="-128"/>
              <a:ea typeface="ＭＳ Ｐゴシック" panose="020B0600070205080204" pitchFamily="50" charset="-128"/>
            </a:rPr>
            <a:t>円増加しているが、これは、組織の機構改革に伴う人件費の増加が影響している。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117,546</a:t>
          </a:r>
          <a:r>
            <a:rPr kumimoji="1" lang="ja-JP" altLang="en-US" sz="1300">
              <a:latin typeface="ＭＳ Ｐゴシック" panose="020B0600070205080204" pitchFamily="50" charset="-128"/>
              <a:ea typeface="ＭＳ Ｐゴシック" panose="020B0600070205080204" pitchFamily="50" charset="-128"/>
            </a:rPr>
            <a:t>円であり、類似団体平均値と比べて高い水準にある。これは、合併以降、積極的に公共施設やインフラの整備を行なってきたことが要因である。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実質単年度収支については、事業量の増加による特定目的基金の取り崩しなどにより赤字となったが、財政調整基金の取り崩しにより実質収支は黒字となっている。財政調整基金の残高は、令和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500</a:t>
          </a:r>
          <a:r>
            <a:rPr kumimoji="1" lang="ja-JP" altLang="en-US" sz="1400">
              <a:latin typeface="ＭＳ ゴシック" pitchFamily="49" charset="-128"/>
              <a:ea typeface="ＭＳ ゴシック" pitchFamily="49" charset="-128"/>
            </a:rPr>
            <a:t>万円となっているが、財政計画では、令和</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4500</a:t>
          </a:r>
          <a:r>
            <a:rPr kumimoji="1" lang="ja-JP" altLang="en-US" sz="1400">
              <a:latin typeface="ＭＳ ゴシック" pitchFamily="49" charset="-128"/>
              <a:ea typeface="ＭＳ ゴシック" pitchFamily="49" charset="-128"/>
            </a:rPr>
            <a:t>万円まで落ち込む見通しとなっていることから、今後は、事業の選択と集中により、適正な財政運営を図るとともに、経常的経費の削減に努める必要がある。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三重県大台町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で赤字を出していないものの、水道事業会計や生活排水処理事業会計では、法定外繰入に頼る状況にあり、いずれの事業も使用料の値上げを検討している。併せて、経営効率の向上に関する検討も必要である。</a:t>
          </a:r>
        </a:p>
        <a:p>
          <a:r>
            <a:rPr kumimoji="1" lang="ja-JP" altLang="en-US" sz="1400">
              <a:latin typeface="ＭＳ ゴシック" pitchFamily="49" charset="-128"/>
              <a:ea typeface="ＭＳ ゴシック" pitchFamily="49" charset="-128"/>
            </a:rPr>
            <a:t>　また、国民健康保険事業特別会計では、平成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年度に国民健康保険税の引上げを行った。保険給付費は減少傾向となったが、これは被保険者数の減少によるものであり、</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人当たりの保険給付費減少に向けて、健康を維持するための健康づくり事業や各種検診事業を推進し、医療費の抑制に努める必要がある。</a:t>
          </a:r>
        </a:p>
        <a:p>
          <a:r>
            <a:rPr kumimoji="1" lang="ja-JP" altLang="en-US" sz="1400">
              <a:latin typeface="ＭＳ ゴシック" pitchFamily="49" charset="-128"/>
              <a:ea typeface="ＭＳ ゴシック" pitchFamily="49" charset="-128"/>
            </a:rPr>
            <a:t>　また、介護保険事業特別会計では、認定者が増加傾向にあり、それに伴い給付費も増加が見込まれる。今後は、給付費の抑制を図るべく、フレイル予防や新しい介護予防・日常生活支援総合事業を推進していく必要がある。</a:t>
          </a:r>
        </a:p>
        <a:p>
          <a:r>
            <a:rPr kumimoji="1" lang="ja-JP" altLang="en-US" sz="1400">
              <a:latin typeface="ＭＳ ゴシック" pitchFamily="49" charset="-128"/>
              <a:ea typeface="ＭＳ ゴシック" pitchFamily="49" charset="-128"/>
            </a:rPr>
            <a:t>　この他の会計においても、適正な利用者負担を求めるなど税収の確保と、行政のスリム化等を図り、持続可能な財政運営に努める必要がある。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8583520</v>
      </c>
      <c r="BO4" s="371"/>
      <c r="BP4" s="371"/>
      <c r="BQ4" s="371"/>
      <c r="BR4" s="371"/>
      <c r="BS4" s="371"/>
      <c r="BT4" s="371"/>
      <c r="BU4" s="372"/>
      <c r="BV4" s="370">
        <v>8915711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3.7</v>
      </c>
      <c r="CU4" s="377"/>
      <c r="CV4" s="377"/>
      <c r="CW4" s="377"/>
      <c r="CX4" s="377"/>
      <c r="CY4" s="377"/>
      <c r="CZ4" s="377"/>
      <c r="DA4" s="378"/>
      <c r="DB4" s="376">
        <v>4.9000000000000004</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8364740</v>
      </c>
      <c r="BO5" s="408"/>
      <c r="BP5" s="408"/>
      <c r="BQ5" s="408"/>
      <c r="BR5" s="408"/>
      <c r="BS5" s="408"/>
      <c r="BT5" s="408"/>
      <c r="BU5" s="409"/>
      <c r="BV5" s="407">
        <v>8639198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87.6</v>
      </c>
      <c r="CU5" s="405"/>
      <c r="CV5" s="405"/>
      <c r="CW5" s="405"/>
      <c r="CX5" s="405"/>
      <c r="CY5" s="405"/>
      <c r="CZ5" s="405"/>
      <c r="DA5" s="406"/>
      <c r="DB5" s="404">
        <v>88.9</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218780</v>
      </c>
      <c r="BO6" s="408"/>
      <c r="BP6" s="408"/>
      <c r="BQ6" s="408"/>
      <c r="BR6" s="408"/>
      <c r="BS6" s="408"/>
      <c r="BT6" s="408"/>
      <c r="BU6" s="409"/>
      <c r="BV6" s="407">
        <v>276513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87.7</v>
      </c>
      <c r="CU6" s="445"/>
      <c r="CV6" s="445"/>
      <c r="CW6" s="445"/>
      <c r="CX6" s="445"/>
      <c r="CY6" s="445"/>
      <c r="CZ6" s="445"/>
      <c r="DA6" s="446"/>
      <c r="DB6" s="444">
        <v>89.3</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34075</v>
      </c>
      <c r="BO7" s="408"/>
      <c r="BP7" s="408"/>
      <c r="BQ7" s="408"/>
      <c r="BR7" s="408"/>
      <c r="BS7" s="408"/>
      <c r="BT7" s="408"/>
      <c r="BU7" s="409"/>
      <c r="BV7" s="407">
        <v>32377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4992940</v>
      </c>
      <c r="CU7" s="408"/>
      <c r="CV7" s="408"/>
      <c r="CW7" s="408"/>
      <c r="CX7" s="408"/>
      <c r="CY7" s="408"/>
      <c r="CZ7" s="408"/>
      <c r="DA7" s="409"/>
      <c r="DB7" s="407">
        <v>4956072</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184705</v>
      </c>
      <c r="BO8" s="408"/>
      <c r="BP8" s="408"/>
      <c r="BQ8" s="408"/>
      <c r="BR8" s="408"/>
      <c r="BS8" s="408"/>
      <c r="BT8" s="408"/>
      <c r="BU8" s="409"/>
      <c r="BV8" s="407">
        <v>244136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0.24</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8668</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-59431</v>
      </c>
      <c r="BO9" s="408"/>
      <c r="BP9" s="408"/>
      <c r="BQ9" s="408"/>
      <c r="BR9" s="408"/>
      <c r="BS9" s="408"/>
      <c r="BT9" s="408"/>
      <c r="BU9" s="409"/>
      <c r="BV9" s="407">
        <v>37179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15.8</v>
      </c>
      <c r="CU9" s="405"/>
      <c r="CV9" s="405"/>
      <c r="CW9" s="405"/>
      <c r="CX9" s="405"/>
      <c r="CY9" s="405"/>
      <c r="CZ9" s="405"/>
      <c r="DA9" s="406"/>
      <c r="DB9" s="404">
        <v>18.5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9557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125140</v>
      </c>
      <c r="BO10" s="408"/>
      <c r="BP10" s="408"/>
      <c r="BQ10" s="408"/>
      <c r="BR10" s="408"/>
      <c r="BS10" s="408"/>
      <c r="BT10" s="408"/>
      <c r="BU10" s="409"/>
      <c r="BV10" s="407">
        <v>105530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8204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267843</v>
      </c>
      <c r="BO12" s="408"/>
      <c r="BP12" s="408"/>
      <c r="BQ12" s="408"/>
      <c r="BR12" s="408"/>
      <c r="BS12" s="408"/>
      <c r="BT12" s="408"/>
      <c r="BU12" s="409"/>
      <c r="BV12" s="407">
        <v>208563</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8061</v>
      </c>
      <c r="S13" s="492"/>
      <c r="T13" s="492"/>
      <c r="U13" s="492"/>
      <c r="V13" s="493"/>
      <c r="W13" s="423" t="s">
        <v>131</v>
      </c>
      <c r="X13" s="424"/>
      <c r="Y13" s="424"/>
      <c r="Z13" s="424"/>
      <c r="AA13" s="424"/>
      <c r="AB13" s="414"/>
      <c r="AC13" s="458">
        <v>292</v>
      </c>
      <c r="AD13" s="459"/>
      <c r="AE13" s="459"/>
      <c r="AF13" s="459"/>
      <c r="AG13" s="501"/>
      <c r="AH13" s="458">
        <v>350</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-202134</v>
      </c>
      <c r="BO13" s="408"/>
      <c r="BP13" s="408"/>
      <c r="BQ13" s="408"/>
      <c r="BR13" s="408"/>
      <c r="BS13" s="408"/>
      <c r="BT13" s="408"/>
      <c r="BU13" s="409"/>
      <c r="BV13" s="407">
        <v>-65854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8.3000000000000007</v>
      </c>
      <c r="CU13" s="405"/>
      <c r="CV13" s="405"/>
      <c r="CW13" s="405"/>
      <c r="CX13" s="405"/>
      <c r="CY13" s="405"/>
      <c r="CZ13" s="405"/>
      <c r="DA13" s="406"/>
      <c r="DB13" s="404">
        <v>8.5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8411</v>
      </c>
      <c r="S14" s="492"/>
      <c r="T14" s="492"/>
      <c r="U14" s="492"/>
      <c r="V14" s="493"/>
      <c r="W14" s="397"/>
      <c r="X14" s="398"/>
      <c r="Y14" s="398"/>
      <c r="Z14" s="398"/>
      <c r="AA14" s="398"/>
      <c r="AB14" s="387"/>
      <c r="AC14" s="494">
        <v>7.7</v>
      </c>
      <c r="AD14" s="495"/>
      <c r="AE14" s="495"/>
      <c r="AF14" s="495"/>
      <c r="AG14" s="496"/>
      <c r="AH14" s="494">
        <v>8.1999999999999993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1.2</v>
      </c>
      <c r="CU14" s="506"/>
      <c r="CV14" s="506"/>
      <c r="CW14" s="506"/>
      <c r="CX14" s="506"/>
      <c r="CY14" s="506"/>
      <c r="CZ14" s="506"/>
      <c r="DA14" s="507"/>
      <c r="DB14" s="505">
        <v>2.2000000000000002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8284</v>
      </c>
      <c r="S15" s="492"/>
      <c r="T15" s="492"/>
      <c r="U15" s="492"/>
      <c r="V15" s="493"/>
      <c r="W15" s="423" t="s">
        <v>137</v>
      </c>
      <c r="X15" s="424"/>
      <c r="Y15" s="424"/>
      <c r="Z15" s="424"/>
      <c r="AA15" s="424"/>
      <c r="AB15" s="414"/>
      <c r="AC15" s="458">
        <v>1093</v>
      </c>
      <c r="AD15" s="459"/>
      <c r="AE15" s="459"/>
      <c r="AF15" s="459"/>
      <c r="AG15" s="501"/>
      <c r="AH15" s="458">
        <v>1206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1155301</v>
      </c>
      <c r="BO15" s="371"/>
      <c r="BP15" s="371"/>
      <c r="BQ15" s="371"/>
      <c r="BR15" s="371"/>
      <c r="BS15" s="371"/>
      <c r="BT15" s="371"/>
      <c r="BU15" s="372"/>
      <c r="BV15" s="370">
        <v>1145751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28.7</v>
      </c>
      <c r="AD16" s="495"/>
      <c r="AE16" s="495"/>
      <c r="AF16" s="495"/>
      <c r="AG16" s="496"/>
      <c r="AH16" s="494">
        <v>28.2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4720732</v>
      </c>
      <c r="BO16" s="408"/>
      <c r="BP16" s="408"/>
      <c r="BQ16" s="408"/>
      <c r="BR16" s="408"/>
      <c r="BS16" s="408"/>
      <c r="BT16" s="408"/>
      <c r="BU16" s="409"/>
      <c r="BV16" s="407">
        <v>4672623</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2419</v>
      </c>
      <c r="AD17" s="459"/>
      <c r="AE17" s="459"/>
      <c r="AF17" s="459"/>
      <c r="AG17" s="501"/>
      <c r="AH17" s="458">
        <v>2723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1417480</v>
      </c>
      <c r="BO17" s="408"/>
      <c r="BP17" s="408"/>
      <c r="BQ17" s="408"/>
      <c r="BR17" s="408"/>
      <c r="BS17" s="408"/>
      <c r="BT17" s="408"/>
      <c r="BU17" s="409"/>
      <c r="BV17" s="407">
        <v>1415006</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32" t="s">
        <v>147</v>
      </c>
      <c r="C18" s="450"/>
      <c r="D18" s="450"/>
      <c r="E18" s="533"/>
      <c r="F18" s="533"/>
      <c r="G18" s="533"/>
      <c r="H18" s="533"/>
      <c r="I18" s="533"/>
      <c r="J18" s="533"/>
      <c r="K18" s="533"/>
      <c r="L18" s="534">
        <v>362.86</v>
      </c>
      <c r="M18" s="534"/>
      <c r="N18" s="534"/>
      <c r="O18" s="534"/>
      <c r="P18" s="534"/>
      <c r="Q18" s="534"/>
      <c r="R18" s="535"/>
      <c r="S18" s="535"/>
      <c r="T18" s="535"/>
      <c r="U18" s="535"/>
      <c r="V18" s="536"/>
      <c r="W18" s="425"/>
      <c r="X18" s="426"/>
      <c r="Y18" s="426"/>
      <c r="Z18" s="426"/>
      <c r="AA18" s="426"/>
      <c r="AB18" s="417"/>
      <c r="AC18" s="537">
        <v>63.6</v>
      </c>
      <c r="AD18" s="538"/>
      <c r="AE18" s="538"/>
      <c r="AF18" s="538"/>
      <c r="AG18" s="539"/>
      <c r="AH18" s="537">
        <v>63.6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4417245</v>
      </c>
      <c r="BO18" s="408"/>
      <c r="BP18" s="408"/>
      <c r="BQ18" s="408"/>
      <c r="BR18" s="408"/>
      <c r="BS18" s="408"/>
      <c r="BT18" s="408"/>
      <c r="BU18" s="409"/>
      <c r="BV18" s="407">
        <v>4409544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32" t="s">
        <v>149</v>
      </c>
      <c r="C19" s="450"/>
      <c r="D19" s="450"/>
      <c r="E19" s="533"/>
      <c r="F19" s="533"/>
      <c r="G19" s="533"/>
      <c r="H19" s="533"/>
      <c r="I19" s="533"/>
      <c r="J19" s="533"/>
      <c r="K19" s="533"/>
      <c r="L19" s="541">
        <v>24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6093097</v>
      </c>
      <c r="BO19" s="408"/>
      <c r="BP19" s="408"/>
      <c r="BQ19" s="408"/>
      <c r="BR19" s="408"/>
      <c r="BS19" s="408"/>
      <c r="BT19" s="408"/>
      <c r="BU19" s="409"/>
      <c r="BV19" s="407">
        <v>6001638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32" t="s">
        <v>151</v>
      </c>
      <c r="C20" s="450"/>
      <c r="D20" s="450"/>
      <c r="E20" s="533"/>
      <c r="F20" s="533"/>
      <c r="G20" s="533"/>
      <c r="H20" s="533"/>
      <c r="I20" s="533"/>
      <c r="J20" s="533"/>
      <c r="K20" s="533"/>
      <c r="L20" s="541">
        <v>3639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6760321</v>
      </c>
      <c r="BO22" s="371"/>
      <c r="BP22" s="371"/>
      <c r="BQ22" s="371"/>
      <c r="BR22" s="371"/>
      <c r="BS22" s="371"/>
      <c r="BT22" s="371"/>
      <c r="BU22" s="372"/>
      <c r="BV22" s="370">
        <v>6761908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5782382</v>
      </c>
      <c r="BO23" s="408"/>
      <c r="BP23" s="408"/>
      <c r="BQ23" s="408"/>
      <c r="BR23" s="408"/>
      <c r="BS23" s="408"/>
      <c r="BT23" s="408"/>
      <c r="BU23" s="409"/>
      <c r="BV23" s="407">
        <v>5766252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7410</v>
      </c>
      <c r="R24" s="459"/>
      <c r="S24" s="459"/>
      <c r="T24" s="459"/>
      <c r="U24" s="459"/>
      <c r="V24" s="501"/>
      <c r="W24" s="553"/>
      <c r="X24" s="554"/>
      <c r="Y24" s="555"/>
      <c r="Z24" s="457" t="s">
        <v>162</v>
      </c>
      <c r="AA24" s="437"/>
      <c r="AB24" s="437"/>
      <c r="AC24" s="437"/>
      <c r="AD24" s="437"/>
      <c r="AE24" s="437"/>
      <c r="AF24" s="437"/>
      <c r="AG24" s="438"/>
      <c r="AH24" s="458">
        <v>159</v>
      </c>
      <c r="AI24" s="459"/>
      <c r="AJ24" s="459"/>
      <c r="AK24" s="459"/>
      <c r="AL24" s="501"/>
      <c r="AM24" s="458">
        <v>473184</v>
      </c>
      <c r="AN24" s="459"/>
      <c r="AO24" s="459"/>
      <c r="AP24" s="459"/>
      <c r="AQ24" s="459"/>
      <c r="AR24" s="501"/>
      <c r="AS24" s="458">
        <v>2976</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4726835</v>
      </c>
      <c r="BO24" s="408"/>
      <c r="BP24" s="408"/>
      <c r="BQ24" s="408"/>
      <c r="BR24" s="408"/>
      <c r="BS24" s="408"/>
      <c r="BT24" s="408"/>
      <c r="BU24" s="409"/>
      <c r="BV24" s="407">
        <v>4472021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5620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365113</v>
      </c>
      <c r="BO25" s="371"/>
      <c r="BP25" s="371"/>
      <c r="BQ25" s="371"/>
      <c r="BR25" s="371"/>
      <c r="BS25" s="371"/>
      <c r="BT25" s="371"/>
      <c r="BU25" s="372"/>
      <c r="BV25" s="370">
        <v>879108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5130</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9832</v>
      </c>
      <c r="AN26" s="459"/>
      <c r="AO26" s="459"/>
      <c r="AP26" s="459"/>
      <c r="AQ26" s="459"/>
      <c r="AR26" s="501"/>
      <c r="AS26" s="458">
        <v>2458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2800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2100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1805131</v>
      </c>
      <c r="BO28" s="371"/>
      <c r="BP28" s="371"/>
      <c r="BQ28" s="371"/>
      <c r="BR28" s="371"/>
      <c r="BS28" s="371"/>
      <c r="BT28" s="371"/>
      <c r="BU28" s="372"/>
      <c r="BV28" s="370">
        <v>1947834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9</v>
      </c>
      <c r="M29" s="459"/>
      <c r="N29" s="459"/>
      <c r="O29" s="459"/>
      <c r="P29" s="501"/>
      <c r="Q29" s="458">
        <v>2000</v>
      </c>
      <c r="R29" s="459"/>
      <c r="S29" s="459"/>
      <c r="T29" s="459"/>
      <c r="U29" s="459"/>
      <c r="V29" s="501"/>
      <c r="W29" s="556"/>
      <c r="X29" s="557"/>
      <c r="Y29" s="558"/>
      <c r="Z29" s="457" t="s">
        <v>177</v>
      </c>
      <c r="AA29" s="437"/>
      <c r="AB29" s="437"/>
      <c r="AC29" s="437"/>
      <c r="AD29" s="437"/>
      <c r="AE29" s="437"/>
      <c r="AF29" s="437"/>
      <c r="AG29" s="438"/>
      <c r="AH29" s="458">
        <v>159</v>
      </c>
      <c r="AI29" s="459"/>
      <c r="AJ29" s="459"/>
      <c r="AK29" s="459"/>
      <c r="AL29" s="501"/>
      <c r="AM29" s="458">
        <v>473184</v>
      </c>
      <c r="AN29" s="459"/>
      <c r="AO29" s="459"/>
      <c r="AP29" s="459"/>
      <c r="AQ29" s="459"/>
      <c r="AR29" s="501"/>
      <c r="AS29" s="458">
        <v>2976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164008</v>
      </c>
      <c r="BO29" s="408"/>
      <c r="BP29" s="408"/>
      <c r="BQ29" s="408"/>
      <c r="BR29" s="408"/>
      <c r="BS29" s="408"/>
      <c r="BT29" s="408"/>
      <c r="BU29" s="409"/>
      <c r="BV29" s="407">
        <v>148853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95.3</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2412968</v>
      </c>
      <c r="BO30" s="530"/>
      <c r="BP30" s="530"/>
      <c r="BQ30" s="530"/>
      <c r="BR30" s="530"/>
      <c r="BS30" s="530"/>
      <c r="BT30" s="530"/>
      <c r="BU30" s="531"/>
      <c r="BV30" s="529">
        <v>2283912</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奥伊勢広域行政組合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フォレストファイターズ</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生活排水処理事業会計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香肌奥伊勢資源化広域連合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エム・エス・ピー</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紀勢地区広域消防組合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宮川物産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三重県市町総合事務組合（一般会計）</v>
      </c>
      <c r="BZ37" s="598"/>
      <c r="CA37" s="598"/>
      <c r="CB37" s="598"/>
      <c r="CC37" s="598"/>
      <c r="CD37" s="598"/>
      <c r="CE37" s="598"/>
      <c r="CF37" s="598"/>
      <c r="CG37" s="598"/>
      <c r="CH37" s="598"/>
      <c r="CI37" s="598"/>
      <c r="CJ37" s="598"/>
      <c r="CK37" s="598"/>
      <c r="CL37" s="598"/>
      <c r="CM37" s="598"/>
      <c r="CN37" s="169"/>
      <c r="CO37" s="597">
        <f t="shared" si="3"/>
        <v>20</v>
      </c>
      <c r="CP37" s="597"/>
      <c r="CQ37" s="598" t="str">
        <f>IF('各会計、関係団体の財政状況及び健全化判断比率'!BS10="","",'各会計、関係団体の財政状況及び健全化判断比率'!BS10)</f>
        <v>宮川観光振興公社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　　　  〃　　　　（共同研修特別会計）</v>
      </c>
      <c r="BZ38" s="598"/>
      <c r="CA38" s="598"/>
      <c r="CB38" s="598"/>
      <c r="CC38" s="598"/>
      <c r="CD38" s="598"/>
      <c r="CE38" s="598"/>
      <c r="CF38" s="598"/>
      <c r="CG38" s="598"/>
      <c r="CH38" s="598"/>
      <c r="CI38" s="598"/>
      <c r="CJ38" s="598"/>
      <c r="CK38" s="598"/>
      <c r="CL38" s="598"/>
      <c r="CM38" s="598"/>
      <c r="CN38" s="169"/>
      <c r="CO38" s="597">
        <f t="shared" si="3"/>
        <v>21</v>
      </c>
      <c r="CP38" s="597"/>
      <c r="CQ38" s="598" t="str">
        <f>IF('各会計、関係団体の財政状況及び健全化判断比率'!BS11="","",'各会計、関係団体の財政状況及び健全化判断比率'!BS11)</f>
        <v>道の駅奥伊勢おおだい</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　　　　　 〃　　　（デジタル地図特別会計）</v>
      </c>
      <c r="BZ39" s="598"/>
      <c r="CA39" s="598"/>
      <c r="CB39" s="598"/>
      <c r="CC39" s="598"/>
      <c r="CD39" s="598"/>
      <c r="CE39" s="598"/>
      <c r="CF39" s="598"/>
      <c r="CG39" s="598"/>
      <c r="CH39" s="598"/>
      <c r="CI39" s="598"/>
      <c r="CJ39" s="598"/>
      <c r="CK39" s="598"/>
      <c r="CL39" s="598"/>
      <c r="CM39" s="598"/>
      <c r="CN39" s="169"/>
      <c r="CO39" s="597">
        <f t="shared" si="3"/>
        <v>22</v>
      </c>
      <c r="CP39" s="597"/>
      <c r="CQ39" s="598" t="str">
        <f>IF('各会計、関係団体の財政状況及び健全化判断比率'!BS12="","",'各会計、関係団体の財政状況及び健全化判断比率'!BS12)</f>
        <v>奥伊勢ハイウェイパーク</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　　　  〃　　　　（物品特別会計）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　　　　　 〃　　　（退職手当特別会計）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15</v>
      </c>
      <c r="BX42" s="597"/>
      <c r="BY42" s="598" t="str">
        <f>IF('各会計、関係団体の財政状況及び健全化判断比率'!B76="","",'各会計、関係団体の財政状況及び健全化判断比率'!B76)</f>
        <v>　　　  〃　　　　（消防救急無線特別会計）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16</v>
      </c>
      <c r="BX43" s="597"/>
      <c r="BY43" s="598" t="str">
        <f>IF('各会計、関係団体の財政状況及び健全化判断比率'!B77="","",'各会計、関係団体の財政状況及び健全化判断比率'!B77)</f>
        <v>　　　  〃　　　　（公平委員会特別会計）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7PEdn/FX7Q9P7ousL3NeIfwtI+5RYG1UIfhSSVcsiVVomWfnRAm1onrUiOQctb0GjbuOA/v2ZVH4feudHDe24w==" saltValue="EMAqnPwSbOx//45OvsQWU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2"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532</v>
      </c>
      <c r="D34" s="1151"/>
      <c r="E34" s="1152"/>
      <c r="F34" s="32">
        <v>3.31</v>
      </c>
      <c r="G34" s="33">
        <v>4.93</v>
      </c>
      <c r="H34" s="33">
        <v>4.1500000000000004</v>
      </c>
      <c r="I34" s="33">
        <v>4.92</v>
      </c>
      <c r="J34" s="34">
        <v>3.69</v>
      </c>
      <c r="K34" s="22"/>
      <c r="L34" s="22"/>
      <c r="M34" s="22"/>
      <c r="N34" s="22"/>
      <c r="O34" s="22"/>
      <c r="P34" s="22"/>
    </row>
    <row r="35" spans="1:16" ht="39" customHeight="1" x14ac:dyDescent="0.2">
      <c r="A35" s="22"/>
      <c r="B35" s="35"/>
      <c r="C35" s="1145" t="s">
        <v>533</v>
      </c>
      <c r="D35" s="1146"/>
      <c r="E35" s="1147"/>
      <c r="F35" s="36">
        <v>1.24</v>
      </c>
      <c r="G35" s="37">
        <v>1.3</v>
      </c>
      <c r="H35" s="37">
        <v>1.49</v>
      </c>
      <c r="I35" s="37">
        <v>1.6</v>
      </c>
      <c r="J35" s="38">
        <v>1.78</v>
      </c>
      <c r="K35" s="22"/>
      <c r="L35" s="22"/>
      <c r="M35" s="22"/>
      <c r="N35" s="22"/>
      <c r="O35" s="22"/>
      <c r="P35" s="22"/>
    </row>
    <row r="36" spans="1:16" ht="39" customHeight="1" x14ac:dyDescent="0.2">
      <c r="A36" s="22"/>
      <c r="B36" s="35"/>
      <c r="C36" s="1145" t="s">
        <v>534</v>
      </c>
      <c r="D36" s="1146"/>
      <c r="E36" s="1147"/>
      <c r="F36" s="36">
        <v>1.25</v>
      </c>
      <c r="G36" s="37">
        <v>1.98</v>
      </c>
      <c r="H36" s="37">
        <v>1.95</v>
      </c>
      <c r="I36" s="37">
        <v>1.2</v>
      </c>
      <c r="J36" s="38">
        <v>1.33</v>
      </c>
      <c r="K36" s="22"/>
      <c r="L36" s="22"/>
      <c r="M36" s="22"/>
      <c r="N36" s="22"/>
      <c r="O36" s="22"/>
      <c r="P36" s="22"/>
    </row>
    <row r="37" spans="1:16" ht="39" customHeight="1" x14ac:dyDescent="0.2">
      <c r="A37" s="22"/>
      <c r="B37" s="35"/>
      <c r="C37" s="1145" t="s">
        <v>535</v>
      </c>
      <c r="D37" s="1146"/>
      <c r="E37" s="1147"/>
      <c r="F37" s="36" t="s">
        <v>486</v>
      </c>
      <c r="G37" s="37" t="s">
        <v>486</v>
      </c>
      <c r="H37" s="37" t="s">
        <v>486</v>
      </c>
      <c r="I37" s="37">
        <v>0.41</v>
      </c>
      <c r="J37" s="38">
        <v>0.88</v>
      </c>
      <c r="K37" s="22"/>
      <c r="L37" s="22"/>
      <c r="M37" s="22"/>
      <c r="N37" s="22"/>
      <c r="O37" s="22"/>
      <c r="P37" s="22"/>
    </row>
    <row r="38" spans="1:16" ht="39" customHeight="1" x14ac:dyDescent="0.2">
      <c r="A38" s="22"/>
      <c r="B38" s="35"/>
      <c r="C38" s="1145" t="s">
        <v>536</v>
      </c>
      <c r="D38" s="1146"/>
      <c r="E38" s="1147"/>
      <c r="F38" s="36">
        <v>0.13</v>
      </c>
      <c r="G38" s="37">
        <v>0.2</v>
      </c>
      <c r="H38" s="37">
        <v>0.14000000000000001</v>
      </c>
      <c r="I38" s="37">
        <v>0.17</v>
      </c>
      <c r="J38" s="38">
        <v>0.59</v>
      </c>
      <c r="K38" s="22"/>
      <c r="L38" s="22"/>
      <c r="M38" s="22"/>
      <c r="N38" s="22"/>
      <c r="O38" s="22"/>
      <c r="P38" s="22"/>
    </row>
    <row r="39" spans="1:16" ht="39" customHeight="1" x14ac:dyDescent="0.2">
      <c r="A39" s="22"/>
      <c r="B39" s="35"/>
      <c r="C39" s="1145" t="s">
        <v>537</v>
      </c>
      <c r="D39" s="1146"/>
      <c r="E39" s="1147"/>
      <c r="F39" s="36">
        <v>0</v>
      </c>
      <c r="G39" s="37">
        <v>0.04</v>
      </c>
      <c r="H39" s="37">
        <v>0</v>
      </c>
      <c r="I39" s="37">
        <v>0.05</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539</v>
      </c>
      <c r="D43" s="1149"/>
      <c r="E43" s="1150"/>
      <c r="F43" s="41">
        <v>0.23</v>
      </c>
      <c r="G43" s="42">
        <v>0.24</v>
      </c>
      <c r="H43" s="42">
        <v>0.77</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3NH7vwxUflh1wxhgKILf5cDlsGu9NFgDBf4Lpgo2NqnqFRihjm5G5Amj8UgKTcivy/LRpxNAS/4emi+I55WItg==" saltValue="j4sUqT0NY7WIYl+zXEPd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6"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1178</v>
      </c>
      <c r="L45" s="60">
        <v>1219</v>
      </c>
      <c r="M45" s="60">
        <v>1215</v>
      </c>
      <c r="N45" s="60">
        <v>1193</v>
      </c>
      <c r="O45" s="61">
        <v>1083</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185</v>
      </c>
      <c r="L48" s="64">
        <v>203</v>
      </c>
      <c r="M48" s="64">
        <v>199</v>
      </c>
      <c r="N48" s="64">
        <v>178</v>
      </c>
      <c r="O48" s="65">
        <v>172</v>
      </c>
      <c r="P48" s="48"/>
      <c r="Q48" s="48"/>
      <c r="R48" s="48"/>
      <c r="S48" s="48"/>
      <c r="T48" s="48"/>
      <c r="U48" s="48"/>
    </row>
    <row r="49" spans="1:21" ht="30.75" customHeight="1" x14ac:dyDescent="0.2">
      <c r="A49" s="48"/>
      <c r="B49" s="1155"/>
      <c r="C49" s="1156"/>
      <c r="D49" s="62"/>
      <c r="E49" s="1161" t="s">
        <v>14</v>
      </c>
      <c r="F49" s="1161"/>
      <c r="G49" s="1161"/>
      <c r="H49" s="1161"/>
      <c r="I49" s="1161"/>
      <c r="J49" s="1162"/>
      <c r="K49" s="63">
        <v>16</v>
      </c>
      <c r="L49" s="64">
        <v>8</v>
      </c>
      <c r="M49" s="64">
        <v>12</v>
      </c>
      <c r="N49" s="64">
        <v>12</v>
      </c>
      <c r="O49" s="65">
        <v>10</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v>0</v>
      </c>
      <c r="L51" s="64">
        <v>0</v>
      </c>
      <c r="M51" s="64">
        <v>0</v>
      </c>
      <c r="N51" s="64">
        <v>0</v>
      </c>
      <c r="O51" s="65">
        <v>0</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1099</v>
      </c>
      <c r="L52" s="64">
        <v>1101</v>
      </c>
      <c r="M52" s="64">
        <v>1086</v>
      </c>
      <c r="N52" s="64">
        <v>1038</v>
      </c>
      <c r="O52" s="65">
        <v>963</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280</v>
      </c>
      <c r="L53" s="69">
        <v>329</v>
      </c>
      <c r="M53" s="69">
        <v>340</v>
      </c>
      <c r="N53" s="69">
        <v>345</v>
      </c>
      <c r="O53" s="70">
        <v>302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n8wBUHDf/hlzCmSNaQsVbfpK9FRgsEFBbXTg1/kUG1BxRFufTmJEQlreATky7YRIfo/9fc6ueL1PBA8djElCA==" saltValue="usFw1b/5838Rx8lgVhK2d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8971</v>
      </c>
      <c r="J41" s="344">
        <v>8371</v>
      </c>
      <c r="K41" s="344">
        <v>7733</v>
      </c>
      <c r="L41" s="344">
        <v>7399</v>
      </c>
      <c r="M41" s="345">
        <v>7283</v>
      </c>
    </row>
    <row r="42" spans="2:13" ht="27.75" customHeight="1" x14ac:dyDescent="0.2">
      <c r="B42" s="1186"/>
      <c r="C42" s="1187"/>
      <c r="D42" s="106"/>
      <c r="E42" s="1192" t="s">
        <v>32</v>
      </c>
      <c r="F42" s="1192"/>
      <c r="G42" s="1192"/>
      <c r="H42" s="1193"/>
      <c r="I42" s="346" t="s">
        <v>486</v>
      </c>
      <c r="J42" s="347" t="s">
        <v>486</v>
      </c>
      <c r="K42" s="347" t="s">
        <v>486</v>
      </c>
      <c r="L42" s="347" t="s">
        <v>486</v>
      </c>
      <c r="M42" s="348" t="s">
        <v>486</v>
      </c>
    </row>
    <row r="43" spans="2:13" ht="27.75" customHeight="1" x14ac:dyDescent="0.2">
      <c r="B43" s="1186"/>
      <c r="C43" s="1187"/>
      <c r="D43" s="106"/>
      <c r="E43" s="1192" t="s">
        <v>33</v>
      </c>
      <c r="F43" s="1192"/>
      <c r="G43" s="1192"/>
      <c r="H43" s="1193"/>
      <c r="I43" s="346">
        <v>2637</v>
      </c>
      <c r="J43" s="347">
        <v>2435</v>
      </c>
      <c r="K43" s="347">
        <v>2230</v>
      </c>
      <c r="L43" s="347">
        <v>2025</v>
      </c>
      <c r="M43" s="348">
        <v>1867</v>
      </c>
    </row>
    <row r="44" spans="2:13" ht="27.75" customHeight="1" x14ac:dyDescent="0.2">
      <c r="B44" s="1186"/>
      <c r="C44" s="1187"/>
      <c r="D44" s="106"/>
      <c r="E44" s="1192" t="s">
        <v>34</v>
      </c>
      <c r="F44" s="1192"/>
      <c r="G44" s="1192"/>
      <c r="H44" s="1193"/>
      <c r="I44" s="346">
        <v>71</v>
      </c>
      <c r="J44" s="347">
        <v>60</v>
      </c>
      <c r="K44" s="347">
        <v>51</v>
      </c>
      <c r="L44" s="347">
        <v>36</v>
      </c>
      <c r="M44" s="348">
        <v>32</v>
      </c>
    </row>
    <row r="45" spans="2:13" ht="27.75" customHeight="1" x14ac:dyDescent="0.2">
      <c r="B45" s="1186"/>
      <c r="C45" s="1187"/>
      <c r="D45" s="106"/>
      <c r="E45" s="1192" t="s">
        <v>35</v>
      </c>
      <c r="F45" s="1192"/>
      <c r="G45" s="1192"/>
      <c r="H45" s="1193"/>
      <c r="I45" s="346">
        <v>1265</v>
      </c>
      <c r="J45" s="347">
        <v>1213</v>
      </c>
      <c r="K45" s="347">
        <v>1200</v>
      </c>
      <c r="L45" s="347">
        <v>1175</v>
      </c>
      <c r="M45" s="348">
        <v>1179</v>
      </c>
    </row>
    <row r="46" spans="2:13" ht="27.75" customHeight="1" x14ac:dyDescent="0.2">
      <c r="B46" s="1186"/>
      <c r="C46" s="1187"/>
      <c r="D46" s="107"/>
      <c r="E46" s="1192" t="s">
        <v>36</v>
      </c>
      <c r="F46" s="1192"/>
      <c r="G46" s="1192"/>
      <c r="H46" s="1193"/>
      <c r="I46" s="346" t="s">
        <v>486</v>
      </c>
      <c r="J46" s="347" t="s">
        <v>486</v>
      </c>
      <c r="K46" s="347" t="s">
        <v>486</v>
      </c>
      <c r="L46" s="347" t="s">
        <v>486</v>
      </c>
      <c r="M46" s="348" t="s">
        <v>486</v>
      </c>
    </row>
    <row r="47" spans="2:13" ht="27.75" customHeight="1" x14ac:dyDescent="0.2">
      <c r="B47" s="1186"/>
      <c r="C47" s="1187"/>
      <c r="D47" s="108"/>
      <c r="E47" s="1194" t="s">
        <v>37</v>
      </c>
      <c r="F47" s="1195"/>
      <c r="G47" s="1195"/>
      <c r="H47" s="1196"/>
      <c r="I47" s="346" t="s">
        <v>486</v>
      </c>
      <c r="J47" s="347" t="s">
        <v>486</v>
      </c>
      <c r="K47" s="347" t="s">
        <v>486</v>
      </c>
      <c r="L47" s="347" t="s">
        <v>486</v>
      </c>
      <c r="M47" s="348" t="s">
        <v>486</v>
      </c>
    </row>
    <row r="48" spans="2:13" ht="27.75" customHeight="1" x14ac:dyDescent="0.2">
      <c r="B48" s="1186"/>
      <c r="C48" s="1187"/>
      <c r="D48" s="106"/>
      <c r="E48" s="1192" t="s">
        <v>38</v>
      </c>
      <c r="F48" s="1192"/>
      <c r="G48" s="1192"/>
      <c r="H48" s="1193"/>
      <c r="I48" s="346" t="s">
        <v>486</v>
      </c>
      <c r="J48" s="347" t="s">
        <v>486</v>
      </c>
      <c r="K48" s="347" t="s">
        <v>486</v>
      </c>
      <c r="L48" s="347" t="s">
        <v>486</v>
      </c>
      <c r="M48" s="348" t="s">
        <v>486</v>
      </c>
    </row>
    <row r="49" spans="2:13" ht="27.75" customHeight="1" x14ac:dyDescent="0.2">
      <c r="B49" s="1188"/>
      <c r="C49" s="1189"/>
      <c r="D49" s="106"/>
      <c r="E49" s="1192" t="s">
        <v>39</v>
      </c>
      <c r="F49" s="1192"/>
      <c r="G49" s="1192"/>
      <c r="H49" s="1193"/>
      <c r="I49" s="346" t="s">
        <v>486</v>
      </c>
      <c r="J49" s="347" t="s">
        <v>486</v>
      </c>
      <c r="K49" s="347" t="s">
        <v>486</v>
      </c>
      <c r="L49" s="347" t="s">
        <v>486</v>
      </c>
      <c r="M49" s="348" t="s">
        <v>486</v>
      </c>
    </row>
    <row r="50" spans="2:13" ht="27.75" customHeight="1" x14ac:dyDescent="0.2">
      <c r="B50" s="1197" t="s">
        <v>40</v>
      </c>
      <c r="C50" s="1198"/>
      <c r="D50" s="109"/>
      <c r="E50" s="1192" t="s">
        <v>41</v>
      </c>
      <c r="F50" s="1192"/>
      <c r="G50" s="1192"/>
      <c r="H50" s="1193"/>
      <c r="I50" s="346">
        <v>3554</v>
      </c>
      <c r="J50" s="347">
        <v>3842</v>
      </c>
      <c r="K50" s="347">
        <v>3889</v>
      </c>
      <c r="L50" s="347">
        <v>3852</v>
      </c>
      <c r="M50" s="348">
        <v>3859</v>
      </c>
    </row>
    <row r="51" spans="2:13" ht="27.75" customHeight="1" x14ac:dyDescent="0.2">
      <c r="B51" s="1186"/>
      <c r="C51" s="1187"/>
      <c r="D51" s="106"/>
      <c r="E51" s="1192" t="s">
        <v>42</v>
      </c>
      <c r="F51" s="1192"/>
      <c r="G51" s="1192"/>
      <c r="H51" s="1193"/>
      <c r="I51" s="346" t="s">
        <v>486</v>
      </c>
      <c r="J51" s="347" t="s">
        <v>486</v>
      </c>
      <c r="K51" s="347" t="s">
        <v>486</v>
      </c>
      <c r="L51" s="347" t="s">
        <v>486</v>
      </c>
      <c r="M51" s="348" t="s">
        <v>486</v>
      </c>
    </row>
    <row r="52" spans="2:13" ht="27.75" customHeight="1" x14ac:dyDescent="0.2">
      <c r="B52" s="1188"/>
      <c r="C52" s="1189"/>
      <c r="D52" s="106"/>
      <c r="E52" s="1192" t="s">
        <v>43</v>
      </c>
      <c r="F52" s="1192"/>
      <c r="G52" s="1192"/>
      <c r="H52" s="1193"/>
      <c r="I52" s="346">
        <v>8311</v>
      </c>
      <c r="J52" s="347">
        <v>7671</v>
      </c>
      <c r="K52" s="347">
        <v>7037</v>
      </c>
      <c r="L52" s="347">
        <v>6693</v>
      </c>
      <c r="M52" s="348">
        <v>6453</v>
      </c>
    </row>
    <row r="53" spans="2:13" ht="27.75" customHeight="1" thickBot="1" x14ac:dyDescent="0.25">
      <c r="B53" s="1199" t="s">
        <v>19</v>
      </c>
      <c r="C53" s="1200"/>
      <c r="D53" s="110"/>
      <c r="E53" s="1201" t="s">
        <v>44</v>
      </c>
      <c r="F53" s="1201"/>
      <c r="G53" s="1201"/>
      <c r="H53" s="1202"/>
      <c r="I53" s="349">
        <v>1078</v>
      </c>
      <c r="J53" s="350">
        <v>566</v>
      </c>
      <c r="K53" s="350">
        <v>288</v>
      </c>
      <c r="L53" s="350">
        <v>89</v>
      </c>
      <c r="M53" s="351">
        <v>49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dFPJpbX6vIgXuJQ80JMRJ26/y4Ew6ZooyeBsLy0lm+z0jiRXB3WRMDtMFQSJ0gHo76RR75ksLUfD2KawlC1asg==" saltValue="RzpcHSM05C/uHKi+l4nsB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526</v>
      </c>
      <c r="G54" s="119" t="s">
        <v>527</v>
      </c>
      <c r="H54" s="120" t="s">
        <v>528</v>
      </c>
    </row>
    <row r="55" spans="2:8" ht="52.5" customHeight="1" x14ac:dyDescent="0.2">
      <c r="B55" s="121"/>
      <c r="C55" s="1211" t="s">
        <v>46</v>
      </c>
      <c r="D55" s="1211"/>
      <c r="E55" s="1212"/>
      <c r="F55" s="352">
        <v>2051</v>
      </c>
      <c r="G55" s="352">
        <v>1948</v>
      </c>
      <c r="H55" s="353">
        <v>1805</v>
      </c>
    </row>
    <row r="56" spans="2:8" ht="52.5" customHeight="1" x14ac:dyDescent="0.2">
      <c r="B56" s="122"/>
      <c r="C56" s="1213" t="s">
        <v>47</v>
      </c>
      <c r="D56" s="1213"/>
      <c r="E56" s="1214"/>
      <c r="F56" s="354">
        <v>201</v>
      </c>
      <c r="G56" s="354">
        <v>149</v>
      </c>
      <c r="H56" s="355">
        <v>164</v>
      </c>
    </row>
    <row r="57" spans="2:8" ht="53.25" customHeight="1" x14ac:dyDescent="0.2">
      <c r="B57" s="122"/>
      <c r="C57" s="1215" t="s">
        <v>48</v>
      </c>
      <c r="D57" s="1215"/>
      <c r="E57" s="1216"/>
      <c r="F57" s="356">
        <v>2111</v>
      </c>
      <c r="G57" s="356">
        <v>2284</v>
      </c>
      <c r="H57" s="357">
        <v>2413</v>
      </c>
    </row>
    <row r="58" spans="2:8" ht="45.75" customHeight="1" x14ac:dyDescent="0.2">
      <c r="B58" s="123"/>
      <c r="C58" s="1203" t="s">
        <v>566</v>
      </c>
      <c r="D58" s="1204"/>
      <c r="E58" s="1205"/>
      <c r="F58" s="358">
        <v>801</v>
      </c>
      <c r="G58" s="358">
        <v>762</v>
      </c>
      <c r="H58" s="359">
        <v>756</v>
      </c>
    </row>
    <row r="59" spans="2:8" ht="45.75" customHeight="1" x14ac:dyDescent="0.2">
      <c r="B59" s="123"/>
      <c r="C59" s="1203" t="s">
        <v>567</v>
      </c>
      <c r="D59" s="1204"/>
      <c r="E59" s="1205"/>
      <c r="F59" s="358">
        <v>601</v>
      </c>
      <c r="G59" s="358">
        <v>601</v>
      </c>
      <c r="H59" s="359">
        <v>702</v>
      </c>
    </row>
    <row r="60" spans="2:8" ht="45.75" customHeight="1" x14ac:dyDescent="0.2">
      <c r="B60" s="123"/>
      <c r="C60" s="1203" t="s">
        <v>568</v>
      </c>
      <c r="D60" s="1204"/>
      <c r="E60" s="1205"/>
      <c r="F60" s="358">
        <v>228</v>
      </c>
      <c r="G60" s="358">
        <v>421</v>
      </c>
      <c r="H60" s="359">
        <v>395</v>
      </c>
    </row>
    <row r="61" spans="2:8" ht="45.75" customHeight="1" x14ac:dyDescent="0.2">
      <c r="B61" s="123"/>
      <c r="C61" s="1203" t="s">
        <v>569</v>
      </c>
      <c r="D61" s="1204"/>
      <c r="E61" s="1205"/>
      <c r="F61" s="358" t="s">
        <v>486</v>
      </c>
      <c r="G61" s="358">
        <v>264</v>
      </c>
      <c r="H61" s="359">
        <v>347</v>
      </c>
    </row>
    <row r="62" spans="2:8" ht="45.75" customHeight="1" thickBot="1" x14ac:dyDescent="0.25">
      <c r="B62" s="124"/>
      <c r="C62" s="1206" t="s">
        <v>570</v>
      </c>
      <c r="D62" s="1207"/>
      <c r="E62" s="1208"/>
      <c r="F62" s="360">
        <v>131</v>
      </c>
      <c r="G62" s="360">
        <v>145</v>
      </c>
      <c r="H62" s="361">
        <v>146</v>
      </c>
    </row>
    <row r="63" spans="2:8" ht="52.5" customHeight="1" thickBot="1" x14ac:dyDescent="0.25">
      <c r="B63" s="125"/>
      <c r="C63" s="1209" t="s">
        <v>49</v>
      </c>
      <c r="D63" s="1209"/>
      <c r="E63" s="1210"/>
      <c r="F63" s="362">
        <v>4363</v>
      </c>
      <c r="G63" s="362">
        <v>4381</v>
      </c>
      <c r="H63" s="363">
        <v>4382</v>
      </c>
    </row>
    <row r="64" spans="2:8" ht="13.2" x14ac:dyDescent="0.2"/>
  </sheetData>
  <sheetProtection algorithmName="SHA-512" hashValue="CeQkRq98Nb8xS7xJ5L23amDz1uq9qczyW4/Vo4IGRlUGf9oCOI1DOaAzSp13K7tmRpS31LnK9+kq0t/9pYsW2A==" saltValue="bkHXRlcN9Ygdu9sxMYJ3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61358</v>
      </c>
      <c r="E3" s="144"/>
      <c r="F3" s="145">
        <v>125391</v>
      </c>
      <c r="G3" s="146"/>
      <c r="H3" s="147"/>
    </row>
    <row r="4" spans="1:8" x14ac:dyDescent="0.2">
      <c r="A4" s="148"/>
      <c r="B4" s="149"/>
      <c r="C4" s="150"/>
      <c r="D4" s="151">
        <v>47546</v>
      </c>
      <c r="E4" s="152"/>
      <c r="F4" s="153">
        <v>68516</v>
      </c>
      <c r="G4" s="154"/>
      <c r="H4" s="155"/>
    </row>
    <row r="5" spans="1:8" x14ac:dyDescent="0.2">
      <c r="A5" s="136" t="s">
        <v>518</v>
      </c>
      <c r="B5" s="141"/>
      <c r="C5" s="142"/>
      <c r="D5" s="143">
        <v>82204</v>
      </c>
      <c r="E5" s="144"/>
      <c r="F5" s="145">
        <v>138402</v>
      </c>
      <c r="G5" s="146"/>
      <c r="H5" s="147"/>
    </row>
    <row r="6" spans="1:8" x14ac:dyDescent="0.2">
      <c r="A6" s="148"/>
      <c r="B6" s="149"/>
      <c r="C6" s="150"/>
      <c r="D6" s="151">
        <v>61985</v>
      </c>
      <c r="E6" s="152"/>
      <c r="F6" s="153">
        <v>70652</v>
      </c>
      <c r="G6" s="154"/>
      <c r="H6" s="155"/>
    </row>
    <row r="7" spans="1:8" x14ac:dyDescent="0.2">
      <c r="A7" s="136" t="s">
        <v>519</v>
      </c>
      <c r="B7" s="141"/>
      <c r="C7" s="142"/>
      <c r="D7" s="143">
        <v>97763</v>
      </c>
      <c r="E7" s="144"/>
      <c r="F7" s="145">
        <v>146367</v>
      </c>
      <c r="G7" s="146"/>
      <c r="H7" s="147"/>
    </row>
    <row r="8" spans="1:8" x14ac:dyDescent="0.2">
      <c r="A8" s="148"/>
      <c r="B8" s="149"/>
      <c r="C8" s="150"/>
      <c r="D8" s="151">
        <v>84117</v>
      </c>
      <c r="E8" s="152"/>
      <c r="F8" s="153">
        <v>79441</v>
      </c>
      <c r="G8" s="154"/>
      <c r="H8" s="155"/>
    </row>
    <row r="9" spans="1:8" x14ac:dyDescent="0.2">
      <c r="A9" s="136" t="s">
        <v>520</v>
      </c>
      <c r="B9" s="141"/>
      <c r="C9" s="142"/>
      <c r="D9" s="143">
        <v>151883</v>
      </c>
      <c r="E9" s="144"/>
      <c r="F9" s="145">
        <v>165181</v>
      </c>
      <c r="G9" s="146"/>
      <c r="H9" s="147"/>
    </row>
    <row r="10" spans="1:8" x14ac:dyDescent="0.2">
      <c r="A10" s="148"/>
      <c r="B10" s="149"/>
      <c r="C10" s="150"/>
      <c r="D10" s="151">
        <v>131726</v>
      </c>
      <c r="E10" s="152"/>
      <c r="F10" s="153">
        <v>82246</v>
      </c>
      <c r="G10" s="154"/>
      <c r="H10" s="155"/>
    </row>
    <row r="11" spans="1:8" x14ac:dyDescent="0.2">
      <c r="A11" s="136" t="s">
        <v>521</v>
      </c>
      <c r="B11" s="141"/>
      <c r="C11" s="142"/>
      <c r="D11" s="143">
        <v>171383</v>
      </c>
      <c r="E11" s="144"/>
      <c r="F11" s="145">
        <v>166234</v>
      </c>
      <c r="G11" s="146"/>
      <c r="H11" s="147"/>
    </row>
    <row r="12" spans="1:8" x14ac:dyDescent="0.2">
      <c r="A12" s="148"/>
      <c r="B12" s="149"/>
      <c r="C12" s="156"/>
      <c r="D12" s="151">
        <v>125305</v>
      </c>
      <c r="E12" s="152"/>
      <c r="F12" s="153">
        <v>89789</v>
      </c>
      <c r="G12" s="154"/>
      <c r="H12" s="155"/>
    </row>
    <row r="13" spans="1:8" x14ac:dyDescent="0.2">
      <c r="A13" s="136"/>
      <c r="B13" s="141"/>
      <c r="C13" s="157"/>
      <c r="D13" s="158">
        <v>112918</v>
      </c>
      <c r="E13" s="159"/>
      <c r="F13" s="160">
        <v>148315</v>
      </c>
      <c r="G13" s="161"/>
      <c r="H13" s="147"/>
    </row>
    <row r="14" spans="1:8" x14ac:dyDescent="0.2">
      <c r="A14" s="148"/>
      <c r="B14" s="149"/>
      <c r="C14" s="150"/>
      <c r="D14" s="151">
        <v>90136</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3.31</v>
      </c>
      <c r="C19" s="162">
        <f>ROUND(VALUE(SUBSTITUTE(実質収支比率等に係る経年分析!G$48,"▲","-")),2)</f>
        <v>4.93</v>
      </c>
      <c r="D19" s="162">
        <f>ROUND(VALUE(SUBSTITUTE(実質収支比率等に係る経年分析!H$48,"▲","-")),2)</f>
        <v>4.1500000000000004</v>
      </c>
      <c r="E19" s="162">
        <f>ROUND(VALUE(SUBSTITUTE(実質収支比率等に係る経年分析!I$48,"▲","-")),2)</f>
        <v>4.93</v>
      </c>
      <c r="F19" s="162">
        <f>ROUND(VALUE(SUBSTITUTE(実質収支比率等に係る経年分析!J$48,"▲","-")),2)</f>
        <v>3.7</v>
      </c>
    </row>
    <row r="20" spans="1:11" x14ac:dyDescent="0.2">
      <c r="A20" s="162" t="s">
        <v>53</v>
      </c>
      <c r="B20" s="162">
        <f>ROUND(VALUE(SUBSTITUTE(実質収支比率等に係る経年分析!F$47,"▲","-")),2)</f>
        <v>45.48</v>
      </c>
      <c r="C20" s="162">
        <f>ROUND(VALUE(SUBSTITUTE(実質収支比率等に係る経年分析!G$47,"▲","-")),2)</f>
        <v>43.27</v>
      </c>
      <c r="D20" s="162">
        <f>ROUND(VALUE(SUBSTITUTE(実質収支比率等に係る経年分析!H$47,"▲","-")),2)</f>
        <v>41.13</v>
      </c>
      <c r="E20" s="162">
        <f>ROUND(VALUE(SUBSTITUTE(実質収支比率等に係る経年分析!I$47,"▲","-")),2)</f>
        <v>39.299999999999997</v>
      </c>
      <c r="F20" s="162">
        <f>ROUND(VALUE(SUBSTITUTE(実質収支比率等に係る経年分析!J$47,"▲","-")),2)</f>
        <v>36.15</v>
      </c>
    </row>
    <row r="21" spans="1:11" x14ac:dyDescent="0.2">
      <c r="A21" s="162" t="s">
        <v>54</v>
      </c>
      <c r="B21" s="162">
        <f>IF(ISNUMBER(VALUE(SUBSTITUTE(実質収支比率等に係る経年分析!F$49,"▲","-"))),ROUND(VALUE(SUBSTITUTE(実質収支比率等に係る経年分析!F$49,"▲","-")),2),NA())</f>
        <v>0.17</v>
      </c>
      <c r="C21" s="162">
        <f>IF(ISNUMBER(VALUE(SUBSTITUTE(実質収支比率等に係る経年分析!G$49,"▲","-"))),ROUND(VALUE(SUBSTITUTE(実質収支比率等に係る経年分析!G$49,"▲","-")),2),NA())</f>
        <v>1.73</v>
      </c>
      <c r="D21" s="162">
        <f>IF(ISNUMBER(VALUE(SUBSTITUTE(実質収支比率等に係る経年分析!H$49,"▲","-"))),ROUND(VALUE(SUBSTITUTE(実質収支比率等に係る経年分析!H$49,"▲","-")),2),NA())</f>
        <v>-4.7</v>
      </c>
      <c r="E21" s="162">
        <f>IF(ISNUMBER(VALUE(SUBSTITUTE(実質収支比率等に係る経年分析!I$49,"▲","-"))),ROUND(VALUE(SUBSTITUTE(実質収支比率等に係る経年分析!I$49,"▲","-")),2),NA())</f>
        <v>-1.33</v>
      </c>
      <c r="F21" s="162">
        <f>IF(ISNUMBER(VALUE(SUBSTITUTE(実質収支比率等に係る経年分析!J$49,"▲","-"))),ROUND(VALUE(SUBSTITUTE(実質収支比率等に係る経年分析!J$49,"▲","-")),2),NA())</f>
        <v>-4.05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0.77</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0.14000000000000001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0.59</v>
      </c>
    </row>
    <row r="33" spans="1:16" x14ac:dyDescent="0.2">
      <c r="A33" s="163" t="str">
        <f>IF(連結実質赤字比率に係る赤字・黒字の構成分析!C$37="",NA(),連結実質赤字比率に係る赤字・黒字の構成分析!C$37)</f>
        <v>生活排水処理事業会計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0.88</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1.25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1.95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1.33</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1.24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3.31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4.93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4.1500000000000004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4.92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3.69</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1099</v>
      </c>
      <c r="E42" s="164"/>
      <c r="F42" s="164"/>
      <c r="G42" s="164">
        <f>'実質公債費比率（分子）の構造'!L$52</f>
        <v>1101</v>
      </c>
      <c r="H42" s="164"/>
      <c r="I42" s="164"/>
      <c r="J42" s="164">
        <f>'実質公債費比率（分子）の構造'!M$52</f>
        <v>1086</v>
      </c>
      <c r="K42" s="164"/>
      <c r="L42" s="164"/>
      <c r="M42" s="164">
        <f>'実質公債費比率（分子）の構造'!N$52</f>
        <v>1038</v>
      </c>
      <c r="N42" s="164"/>
      <c r="O42" s="164"/>
      <c r="P42" s="164">
        <f>'実質公債費比率（分子）の構造'!O$52</f>
        <v>963</v>
      </c>
    </row>
    <row r="43" spans="1:16" x14ac:dyDescent="0.2">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16</v>
      </c>
      <c r="C45" s="164"/>
      <c r="D45" s="164"/>
      <c r="E45" s="164">
        <f>'実質公債費比率（分子）の構造'!L$49</f>
        <v>8</v>
      </c>
      <c r="F45" s="164"/>
      <c r="G45" s="164"/>
      <c r="H45" s="164">
        <f>'実質公債費比率（分子）の構造'!M$49</f>
        <v>12</v>
      </c>
      <c r="I45" s="164"/>
      <c r="J45" s="164"/>
      <c r="K45" s="164">
        <f>'実質公債費比率（分子）の構造'!N$49</f>
        <v>12</v>
      </c>
      <c r="L45" s="164"/>
      <c r="M45" s="164"/>
      <c r="N45" s="164">
        <f>'実質公債費比率（分子）の構造'!O$49</f>
        <v>10</v>
      </c>
      <c r="O45" s="164"/>
      <c r="P45" s="164"/>
    </row>
    <row r="46" spans="1:16" x14ac:dyDescent="0.2">
      <c r="A46" s="164" t="s">
        <v>64</v>
      </c>
      <c r="B46" s="164">
        <f>'実質公債費比率（分子）の構造'!K$48</f>
        <v>185</v>
      </c>
      <c r="C46" s="164"/>
      <c r="D46" s="164"/>
      <c r="E46" s="164">
        <f>'実質公債費比率（分子）の構造'!L$48</f>
        <v>203</v>
      </c>
      <c r="F46" s="164"/>
      <c r="G46" s="164"/>
      <c r="H46" s="164">
        <f>'実質公債費比率（分子）の構造'!M$48</f>
        <v>199</v>
      </c>
      <c r="I46" s="164"/>
      <c r="J46" s="164"/>
      <c r="K46" s="164">
        <f>'実質公債費比率（分子）の構造'!N$48</f>
        <v>178</v>
      </c>
      <c r="L46" s="164"/>
      <c r="M46" s="164"/>
      <c r="N46" s="164">
        <f>'実質公債費比率（分子）の構造'!O$48</f>
        <v>172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1178</v>
      </c>
      <c r="C49" s="164"/>
      <c r="D49" s="164"/>
      <c r="E49" s="164">
        <f>'実質公債費比率（分子）の構造'!L$45</f>
        <v>1219</v>
      </c>
      <c r="F49" s="164"/>
      <c r="G49" s="164"/>
      <c r="H49" s="164">
        <f>'実質公債費比率（分子）の構造'!M$45</f>
        <v>1215</v>
      </c>
      <c r="I49" s="164"/>
      <c r="J49" s="164"/>
      <c r="K49" s="164">
        <f>'実質公債費比率（分子）の構造'!N$45</f>
        <v>1193</v>
      </c>
      <c r="L49" s="164"/>
      <c r="M49" s="164"/>
      <c r="N49" s="164">
        <f>'実質公債費比率（分子）の構造'!O$45</f>
        <v>1083</v>
      </c>
      <c r="O49" s="164"/>
      <c r="P49" s="164"/>
    </row>
    <row r="50" spans="1:16" x14ac:dyDescent="0.2">
      <c r="A50" s="164" t="s">
        <v>67</v>
      </c>
      <c r="B50" s="164" t="e">
        <f>NA()</f>
        <v>#N/A</v>
      </c>
      <c r="C50" s="164">
        <f>IF(ISNUMBER('実質公債費比率（分子）の構造'!K$53),'実質公債費比率（分子）の構造'!K$53,NA())</f>
        <v>280</v>
      </c>
      <c r="D50" s="164" t="e">
        <f>NA()</f>
        <v>#N/A</v>
      </c>
      <c r="E50" s="164" t="e">
        <f>NA()</f>
        <v>#N/A</v>
      </c>
      <c r="F50" s="164">
        <f>IF(ISNUMBER('実質公債費比率（分子）の構造'!L$53),'実質公債費比率（分子）の構造'!L$53,NA())</f>
        <v>329</v>
      </c>
      <c r="G50" s="164" t="e">
        <f>NA()</f>
        <v>#N/A</v>
      </c>
      <c r="H50" s="164" t="e">
        <f>NA()</f>
        <v>#N/A</v>
      </c>
      <c r="I50" s="164">
        <f>IF(ISNUMBER('実質公債費比率（分子）の構造'!M$53),'実質公債費比率（分子）の構造'!M$53,NA())</f>
        <v>340</v>
      </c>
      <c r="J50" s="164" t="e">
        <f>NA()</f>
        <v>#N/A</v>
      </c>
      <c r="K50" s="164" t="e">
        <f>NA()</f>
        <v>#N/A</v>
      </c>
      <c r="L50" s="164">
        <f>IF(ISNUMBER('実質公債費比率（分子）の構造'!N$53),'実質公債費比率（分子）の構造'!N$53,NA())</f>
        <v>345</v>
      </c>
      <c r="M50" s="164" t="e">
        <f>NA()</f>
        <v>#N/A</v>
      </c>
      <c r="N50" s="164" t="e">
        <f>NA()</f>
        <v>#N/A</v>
      </c>
      <c r="O50" s="164">
        <f>IF(ISNUMBER('実質公債費比率（分子）の構造'!O$53),'実質公債費比率（分子）の構造'!O$53,NA())</f>
        <v>302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8311</v>
      </c>
      <c r="E56" s="163"/>
      <c r="F56" s="163"/>
      <c r="G56" s="163">
        <f>'将来負担比率（分子）の構造'!J$52</f>
        <v>7671</v>
      </c>
      <c r="H56" s="163"/>
      <c r="I56" s="163"/>
      <c r="J56" s="163">
        <f>'将来負担比率（分子）の構造'!K$52</f>
        <v>7037</v>
      </c>
      <c r="K56" s="163"/>
      <c r="L56" s="163"/>
      <c r="M56" s="163">
        <f>'将来負担比率（分子）の構造'!L$52</f>
        <v>6693</v>
      </c>
      <c r="N56" s="163"/>
      <c r="O56" s="163"/>
      <c r="P56" s="163">
        <f>'将来負担比率（分子）の構造'!M$52</f>
        <v>6453</v>
      </c>
    </row>
    <row r="57" spans="1:16" x14ac:dyDescent="0.2">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3554</v>
      </c>
      <c r="E58" s="163"/>
      <c r="F58" s="163"/>
      <c r="G58" s="163">
        <f>'将来負担比率（分子）の構造'!J$50</f>
        <v>3842</v>
      </c>
      <c r="H58" s="163"/>
      <c r="I58" s="163"/>
      <c r="J58" s="163">
        <f>'将来負担比率（分子）の構造'!K$50</f>
        <v>3889</v>
      </c>
      <c r="K58" s="163"/>
      <c r="L58" s="163"/>
      <c r="M58" s="163">
        <f>'将来負担比率（分子）の構造'!L$50</f>
        <v>3852</v>
      </c>
      <c r="N58" s="163"/>
      <c r="O58" s="163"/>
      <c r="P58" s="163">
        <f>'将来負担比率（分子）の構造'!M$50</f>
        <v>3859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1265</v>
      </c>
      <c r="C62" s="163"/>
      <c r="D62" s="163"/>
      <c r="E62" s="163">
        <f>'将来負担比率（分子）の構造'!J$45</f>
        <v>1213</v>
      </c>
      <c r="F62" s="163"/>
      <c r="G62" s="163"/>
      <c r="H62" s="163">
        <f>'将来負担比率（分子）の構造'!K$45</f>
        <v>1200</v>
      </c>
      <c r="I62" s="163"/>
      <c r="J62" s="163"/>
      <c r="K62" s="163">
        <f>'将来負担比率（分子）の構造'!L$45</f>
        <v>1175</v>
      </c>
      <c r="L62" s="163"/>
      <c r="M62" s="163"/>
      <c r="N62" s="163">
        <f>'将来負担比率（分子）の構造'!M$45</f>
        <v>1179</v>
      </c>
      <c r="O62" s="163"/>
      <c r="P62" s="163"/>
    </row>
    <row r="63" spans="1:16" x14ac:dyDescent="0.2">
      <c r="A63" s="163" t="s">
        <v>34</v>
      </c>
      <c r="B63" s="163">
        <f>'将来負担比率（分子）の構造'!I$44</f>
        <v>71</v>
      </c>
      <c r="C63" s="163"/>
      <c r="D63" s="163"/>
      <c r="E63" s="163">
        <f>'将来負担比率（分子）の構造'!J$44</f>
        <v>60</v>
      </c>
      <c r="F63" s="163"/>
      <c r="G63" s="163"/>
      <c r="H63" s="163">
        <f>'将来負担比率（分子）の構造'!K$44</f>
        <v>51</v>
      </c>
      <c r="I63" s="163"/>
      <c r="J63" s="163"/>
      <c r="K63" s="163">
        <f>'将来負担比率（分子）の構造'!L$44</f>
        <v>36</v>
      </c>
      <c r="L63" s="163"/>
      <c r="M63" s="163"/>
      <c r="N63" s="163">
        <f>'将来負担比率（分子）の構造'!M$44</f>
        <v>32</v>
      </c>
      <c r="O63" s="163"/>
      <c r="P63" s="163"/>
    </row>
    <row r="64" spans="1:16" x14ac:dyDescent="0.2">
      <c r="A64" s="163" t="s">
        <v>33</v>
      </c>
      <c r="B64" s="163">
        <f>'将来負担比率（分子）の構造'!I$43</f>
        <v>2637</v>
      </c>
      <c r="C64" s="163"/>
      <c r="D64" s="163"/>
      <c r="E64" s="163">
        <f>'将来負担比率（分子）の構造'!J$43</f>
        <v>2435</v>
      </c>
      <c r="F64" s="163"/>
      <c r="G64" s="163"/>
      <c r="H64" s="163">
        <f>'将来負担比率（分子）の構造'!K$43</f>
        <v>2230</v>
      </c>
      <c r="I64" s="163"/>
      <c r="J64" s="163"/>
      <c r="K64" s="163">
        <f>'将来負担比率（分子）の構造'!L$43</f>
        <v>2025</v>
      </c>
      <c r="L64" s="163"/>
      <c r="M64" s="163"/>
      <c r="N64" s="163">
        <f>'将来負担比率（分子）の構造'!M$43</f>
        <v>1867</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8971</v>
      </c>
      <c r="C66" s="163"/>
      <c r="D66" s="163"/>
      <c r="E66" s="163">
        <f>'将来負担比率（分子）の構造'!J$41</f>
        <v>8371</v>
      </c>
      <c r="F66" s="163"/>
      <c r="G66" s="163"/>
      <c r="H66" s="163">
        <f>'将来負担比率（分子）の構造'!K$41</f>
        <v>7733</v>
      </c>
      <c r="I66" s="163"/>
      <c r="J66" s="163"/>
      <c r="K66" s="163">
        <f>'将来負担比率（分子）の構造'!L$41</f>
        <v>7399</v>
      </c>
      <c r="L66" s="163"/>
      <c r="M66" s="163"/>
      <c r="N66" s="163">
        <f>'将来負担比率（分子）の構造'!M$41</f>
        <v>7283</v>
      </c>
      <c r="O66" s="163"/>
      <c r="P66" s="163"/>
    </row>
    <row r="67" spans="1:16" x14ac:dyDescent="0.2">
      <c r="A67" s="163" t="s">
        <v>71</v>
      </c>
      <c r="B67" s="163" t="e">
        <f>NA()</f>
        <v>#N/A</v>
      </c>
      <c r="C67" s="163">
        <f>IF(ISNUMBER('将来負担比率（分子）の構造'!I$53), IF('将来負担比率（分子）の構造'!I$53 &lt; 0, 0, '将来負担比率（分子）の構造'!I$53), NA())</f>
        <v>1078</v>
      </c>
      <c r="D67" s="163" t="e">
        <f>NA()</f>
        <v>#N/A</v>
      </c>
      <c r="E67" s="163" t="e">
        <f>NA()</f>
        <v>#N/A</v>
      </c>
      <c r="F67" s="163">
        <f>IF(ISNUMBER('将来負担比率（分子）の構造'!J$53), IF('将来負担比率（分子）の構造'!J$53 &lt; 0, 0, '将来負担比率（分子）の構造'!J$53), NA())</f>
        <v>566</v>
      </c>
      <c r="G67" s="163" t="e">
        <f>NA()</f>
        <v>#N/A</v>
      </c>
      <c r="H67" s="163" t="e">
        <f>NA()</f>
        <v>#N/A</v>
      </c>
      <c r="I67" s="163">
        <f>IF(ISNUMBER('将来負担比率（分子）の構造'!K$53), IF('将来負担比率（分子）の構造'!K$53 &lt; 0, 0, '将来負担比率（分子）の構造'!K$53), NA())</f>
        <v>288</v>
      </c>
      <c r="J67" s="163" t="e">
        <f>NA()</f>
        <v>#N/A</v>
      </c>
      <c r="K67" s="163" t="e">
        <f>NA()</f>
        <v>#N/A</v>
      </c>
      <c r="L67" s="163">
        <f>IF(ISNUMBER('将来負担比率（分子）の構造'!L$53), IF('将来負担比率（分子）の構造'!L$53 &lt; 0, 0, '将来負担比率（分子）の構造'!L$53), NA())</f>
        <v>89</v>
      </c>
      <c r="M67" s="163" t="e">
        <f>NA()</f>
        <v>#N/A</v>
      </c>
      <c r="N67" s="163" t="e">
        <f>NA()</f>
        <v>#N/A</v>
      </c>
      <c r="O67" s="163">
        <f>IF(ISNUMBER('将来負担比率（分子）の構造'!M$53), IF('将来負担比率（分子）の構造'!M$53 &lt; 0, 0, '将来負担比率（分子）の構造'!M$53), NA())</f>
        <v>49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2051</v>
      </c>
      <c r="C72" s="167">
        <f>基金残高に係る経年分析!G55</f>
        <v>1948</v>
      </c>
      <c r="D72" s="167">
        <f>基金残高に係る経年分析!H55</f>
        <v>1805</v>
      </c>
    </row>
    <row r="73" spans="1:16" x14ac:dyDescent="0.2">
      <c r="A73" s="166" t="s">
        <v>74</v>
      </c>
      <c r="B73" s="167">
        <f>基金残高に係る経年分析!F56</f>
        <v>201</v>
      </c>
      <c r="C73" s="167">
        <f>基金残高に係る経年分析!G56</f>
        <v>149</v>
      </c>
      <c r="D73" s="167">
        <f>基金残高に係る経年分析!H56</f>
        <v>164</v>
      </c>
    </row>
    <row r="74" spans="1:16" x14ac:dyDescent="0.2">
      <c r="A74" s="166" t="s">
        <v>75</v>
      </c>
      <c r="B74" s="167">
        <f>基金残高に係る経年分析!F57</f>
        <v>2111</v>
      </c>
      <c r="C74" s="167">
        <f>基金残高に係る経年分析!G57</f>
        <v>2284</v>
      </c>
      <c r="D74" s="167">
        <f>基金残高に係る経年分析!H57</f>
        <v>2413</v>
      </c>
    </row>
  </sheetData>
  <sheetProtection algorithmName="SHA-512" hashValue="R3UoyqiNt/OcGG8J0JBCXX8dXaerJzpQ2mRic++4/4klioi0hRiDdcgIdMBIWOuiM+isVqqU/+jm5HIqL6n9NA==" saltValue="TVIV2NuLj5Cg1yR+AvIC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954335</v>
      </c>
      <c r="S5" s="613"/>
      <c r="T5" s="613"/>
      <c r="U5" s="613"/>
      <c r="V5" s="613"/>
      <c r="W5" s="613"/>
      <c r="X5" s="613"/>
      <c r="Y5" s="614"/>
      <c r="Z5" s="615">
        <v>11.1</v>
      </c>
      <c r="AA5" s="615"/>
      <c r="AB5" s="615"/>
      <c r="AC5" s="615"/>
      <c r="AD5" s="616">
        <v>954335</v>
      </c>
      <c r="AE5" s="616"/>
      <c r="AF5" s="616"/>
      <c r="AG5" s="616"/>
      <c r="AH5" s="616"/>
      <c r="AI5" s="616"/>
      <c r="AJ5" s="616"/>
      <c r="AK5" s="616"/>
      <c r="AL5" s="617">
        <v>19</v>
      </c>
      <c r="AM5" s="618"/>
      <c r="AN5" s="618"/>
      <c r="AO5" s="619"/>
      <c r="AP5" s="609" t="s">
        <v>216</v>
      </c>
      <c r="AQ5" s="610"/>
      <c r="AR5" s="610"/>
      <c r="AS5" s="610"/>
      <c r="AT5" s="610"/>
      <c r="AU5" s="610"/>
      <c r="AV5" s="610"/>
      <c r="AW5" s="610"/>
      <c r="AX5" s="610"/>
      <c r="AY5" s="610"/>
      <c r="AZ5" s="610"/>
      <c r="BA5" s="610"/>
      <c r="BB5" s="610"/>
      <c r="BC5" s="610"/>
      <c r="BD5" s="610"/>
      <c r="BE5" s="610"/>
      <c r="BF5" s="611"/>
      <c r="BG5" s="623">
        <v>954335</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169266</v>
      </c>
      <c r="S6" s="624"/>
      <c r="T6" s="624"/>
      <c r="U6" s="624"/>
      <c r="V6" s="624"/>
      <c r="W6" s="624"/>
      <c r="X6" s="624"/>
      <c r="Y6" s="625"/>
      <c r="Z6" s="626">
        <v>2</v>
      </c>
      <c r="AA6" s="626"/>
      <c r="AB6" s="626"/>
      <c r="AC6" s="626"/>
      <c r="AD6" s="627">
        <v>169266</v>
      </c>
      <c r="AE6" s="627"/>
      <c r="AF6" s="627"/>
      <c r="AG6" s="627"/>
      <c r="AH6" s="627"/>
      <c r="AI6" s="627"/>
      <c r="AJ6" s="627"/>
      <c r="AK6" s="627"/>
      <c r="AL6" s="628">
        <v>3.4</v>
      </c>
      <c r="AM6" s="629"/>
      <c r="AN6" s="629"/>
      <c r="AO6" s="630"/>
      <c r="AP6" s="620" t="s">
        <v>221</v>
      </c>
      <c r="AQ6" s="621"/>
      <c r="AR6" s="621"/>
      <c r="AS6" s="621"/>
      <c r="AT6" s="621"/>
      <c r="AU6" s="621"/>
      <c r="AV6" s="621"/>
      <c r="AW6" s="621"/>
      <c r="AX6" s="621"/>
      <c r="AY6" s="621"/>
      <c r="AZ6" s="621"/>
      <c r="BA6" s="621"/>
      <c r="BB6" s="621"/>
      <c r="BC6" s="621"/>
      <c r="BD6" s="621"/>
      <c r="BE6" s="621"/>
      <c r="BF6" s="622"/>
      <c r="BG6" s="623">
        <v>954335</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68526</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68526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414</v>
      </c>
      <c r="S7" s="624"/>
      <c r="T7" s="624"/>
      <c r="U7" s="624"/>
      <c r="V7" s="624"/>
      <c r="W7" s="624"/>
      <c r="X7" s="624"/>
      <c r="Y7" s="625"/>
      <c r="Z7" s="626">
        <v>0</v>
      </c>
      <c r="AA7" s="626"/>
      <c r="AB7" s="626"/>
      <c r="AC7" s="626"/>
      <c r="AD7" s="627">
        <v>414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338438</v>
      </c>
      <c r="BH7" s="624"/>
      <c r="BI7" s="624"/>
      <c r="BJ7" s="624"/>
      <c r="BK7" s="624"/>
      <c r="BL7" s="624"/>
      <c r="BM7" s="624"/>
      <c r="BN7" s="625"/>
      <c r="BO7" s="626">
        <v>35.5</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1348200</v>
      </c>
      <c r="CS7" s="624"/>
      <c r="CT7" s="624"/>
      <c r="CU7" s="624"/>
      <c r="CV7" s="624"/>
      <c r="CW7" s="624"/>
      <c r="CX7" s="624"/>
      <c r="CY7" s="625"/>
      <c r="CZ7" s="626">
        <v>16.100000000000001</v>
      </c>
      <c r="DA7" s="626"/>
      <c r="DB7" s="626"/>
      <c r="DC7" s="626"/>
      <c r="DD7" s="632">
        <v>96725</v>
      </c>
      <c r="DE7" s="624"/>
      <c r="DF7" s="624"/>
      <c r="DG7" s="624"/>
      <c r="DH7" s="624"/>
      <c r="DI7" s="624"/>
      <c r="DJ7" s="624"/>
      <c r="DK7" s="624"/>
      <c r="DL7" s="624"/>
      <c r="DM7" s="624"/>
      <c r="DN7" s="624"/>
      <c r="DO7" s="624"/>
      <c r="DP7" s="625"/>
      <c r="DQ7" s="632">
        <v>895887</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9715</v>
      </c>
      <c r="S8" s="624"/>
      <c r="T8" s="624"/>
      <c r="U8" s="624"/>
      <c r="V8" s="624"/>
      <c r="W8" s="624"/>
      <c r="X8" s="624"/>
      <c r="Y8" s="625"/>
      <c r="Z8" s="626">
        <v>0.1</v>
      </c>
      <c r="AA8" s="626"/>
      <c r="AB8" s="626"/>
      <c r="AC8" s="626"/>
      <c r="AD8" s="627">
        <v>9715</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12389</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1917485</v>
      </c>
      <c r="CS8" s="624"/>
      <c r="CT8" s="624"/>
      <c r="CU8" s="624"/>
      <c r="CV8" s="624"/>
      <c r="CW8" s="624"/>
      <c r="CX8" s="624"/>
      <c r="CY8" s="625"/>
      <c r="CZ8" s="626">
        <v>22.9</v>
      </c>
      <c r="DA8" s="626"/>
      <c r="DB8" s="626"/>
      <c r="DC8" s="626"/>
      <c r="DD8" s="632">
        <v>10227</v>
      </c>
      <c r="DE8" s="624"/>
      <c r="DF8" s="624"/>
      <c r="DG8" s="624"/>
      <c r="DH8" s="624"/>
      <c r="DI8" s="624"/>
      <c r="DJ8" s="624"/>
      <c r="DK8" s="624"/>
      <c r="DL8" s="624"/>
      <c r="DM8" s="624"/>
      <c r="DN8" s="624"/>
      <c r="DO8" s="624"/>
      <c r="DP8" s="625"/>
      <c r="DQ8" s="632">
        <v>1391533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13417</v>
      </c>
      <c r="S9" s="624"/>
      <c r="T9" s="624"/>
      <c r="U9" s="624"/>
      <c r="V9" s="624"/>
      <c r="W9" s="624"/>
      <c r="X9" s="624"/>
      <c r="Y9" s="625"/>
      <c r="Z9" s="626">
        <v>0.2</v>
      </c>
      <c r="AA9" s="626"/>
      <c r="AB9" s="626"/>
      <c r="AC9" s="626"/>
      <c r="AD9" s="627">
        <v>13417</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287082</v>
      </c>
      <c r="BH9" s="624"/>
      <c r="BI9" s="624"/>
      <c r="BJ9" s="624"/>
      <c r="BK9" s="624"/>
      <c r="BL9" s="624"/>
      <c r="BM9" s="624"/>
      <c r="BN9" s="625"/>
      <c r="BO9" s="626">
        <v>30.1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1195091</v>
      </c>
      <c r="CS9" s="624"/>
      <c r="CT9" s="624"/>
      <c r="CU9" s="624"/>
      <c r="CV9" s="624"/>
      <c r="CW9" s="624"/>
      <c r="CX9" s="624"/>
      <c r="CY9" s="625"/>
      <c r="CZ9" s="626">
        <v>14.3</v>
      </c>
      <c r="DA9" s="626"/>
      <c r="DB9" s="626"/>
      <c r="DC9" s="626"/>
      <c r="DD9" s="632">
        <v>8510</v>
      </c>
      <c r="DE9" s="624"/>
      <c r="DF9" s="624"/>
      <c r="DG9" s="624"/>
      <c r="DH9" s="624"/>
      <c r="DI9" s="624"/>
      <c r="DJ9" s="624"/>
      <c r="DK9" s="624"/>
      <c r="DL9" s="624"/>
      <c r="DM9" s="624"/>
      <c r="DN9" s="624"/>
      <c r="DO9" s="624"/>
      <c r="DP9" s="625"/>
      <c r="DQ9" s="632">
        <v>1066834</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25976</v>
      </c>
      <c r="BH10" s="624"/>
      <c r="BI10" s="624"/>
      <c r="BJ10" s="624"/>
      <c r="BK10" s="624"/>
      <c r="BL10" s="624"/>
      <c r="BM10" s="624"/>
      <c r="BN10" s="625"/>
      <c r="BO10" s="626">
        <v>2.7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6000</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220752</v>
      </c>
      <c r="S11" s="624"/>
      <c r="T11" s="624"/>
      <c r="U11" s="624"/>
      <c r="V11" s="624"/>
      <c r="W11" s="624"/>
      <c r="X11" s="624"/>
      <c r="Y11" s="625"/>
      <c r="Z11" s="628">
        <v>2.6</v>
      </c>
      <c r="AA11" s="629"/>
      <c r="AB11" s="629"/>
      <c r="AC11" s="635"/>
      <c r="AD11" s="632">
        <v>220752</v>
      </c>
      <c r="AE11" s="624"/>
      <c r="AF11" s="624"/>
      <c r="AG11" s="624"/>
      <c r="AH11" s="624"/>
      <c r="AI11" s="624"/>
      <c r="AJ11" s="624"/>
      <c r="AK11" s="625"/>
      <c r="AL11" s="628">
        <v>4.4000000000000004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12991</v>
      </c>
      <c r="BH11" s="624"/>
      <c r="BI11" s="624"/>
      <c r="BJ11" s="624"/>
      <c r="BK11" s="624"/>
      <c r="BL11" s="624"/>
      <c r="BM11" s="624"/>
      <c r="BN11" s="625"/>
      <c r="BO11" s="626">
        <v>1.4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508398</v>
      </c>
      <c r="CS11" s="624"/>
      <c r="CT11" s="624"/>
      <c r="CU11" s="624"/>
      <c r="CV11" s="624"/>
      <c r="CW11" s="624"/>
      <c r="CX11" s="624"/>
      <c r="CY11" s="625"/>
      <c r="CZ11" s="626">
        <v>6.1</v>
      </c>
      <c r="DA11" s="626"/>
      <c r="DB11" s="626"/>
      <c r="DC11" s="626"/>
      <c r="DD11" s="632">
        <v>191900</v>
      </c>
      <c r="DE11" s="624"/>
      <c r="DF11" s="624"/>
      <c r="DG11" s="624"/>
      <c r="DH11" s="624"/>
      <c r="DI11" s="624"/>
      <c r="DJ11" s="624"/>
      <c r="DK11" s="624"/>
      <c r="DL11" s="624"/>
      <c r="DM11" s="624"/>
      <c r="DN11" s="624"/>
      <c r="DO11" s="624"/>
      <c r="DP11" s="625"/>
      <c r="DQ11" s="632">
        <v>274318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536733</v>
      </c>
      <c r="BH12" s="624"/>
      <c r="BI12" s="624"/>
      <c r="BJ12" s="624"/>
      <c r="BK12" s="624"/>
      <c r="BL12" s="624"/>
      <c r="BM12" s="624"/>
      <c r="BN12" s="625"/>
      <c r="BO12" s="626">
        <v>56.2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118185</v>
      </c>
      <c r="CS12" s="624"/>
      <c r="CT12" s="624"/>
      <c r="CU12" s="624"/>
      <c r="CV12" s="624"/>
      <c r="CW12" s="624"/>
      <c r="CX12" s="624"/>
      <c r="CY12" s="625"/>
      <c r="CZ12" s="626">
        <v>1.4</v>
      </c>
      <c r="DA12" s="626"/>
      <c r="DB12" s="626"/>
      <c r="DC12" s="626"/>
      <c r="DD12" s="632">
        <v>57739</v>
      </c>
      <c r="DE12" s="624"/>
      <c r="DF12" s="624"/>
      <c r="DG12" s="624"/>
      <c r="DH12" s="624"/>
      <c r="DI12" s="624"/>
      <c r="DJ12" s="624"/>
      <c r="DK12" s="624"/>
      <c r="DL12" s="624"/>
      <c r="DM12" s="624"/>
      <c r="DN12" s="624"/>
      <c r="DO12" s="624"/>
      <c r="DP12" s="625"/>
      <c r="DQ12" s="632">
        <v>74589</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531089</v>
      </c>
      <c r="BH13" s="624"/>
      <c r="BI13" s="624"/>
      <c r="BJ13" s="624"/>
      <c r="BK13" s="624"/>
      <c r="BL13" s="624"/>
      <c r="BM13" s="624"/>
      <c r="BN13" s="625"/>
      <c r="BO13" s="626">
        <v>55.7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584474</v>
      </c>
      <c r="CS13" s="624"/>
      <c r="CT13" s="624"/>
      <c r="CU13" s="624"/>
      <c r="CV13" s="624"/>
      <c r="CW13" s="624"/>
      <c r="CX13" s="624"/>
      <c r="CY13" s="625"/>
      <c r="CZ13" s="626">
        <v>7</v>
      </c>
      <c r="DA13" s="626"/>
      <c r="DB13" s="626"/>
      <c r="DC13" s="626"/>
      <c r="DD13" s="632">
        <v>494545</v>
      </c>
      <c r="DE13" s="624"/>
      <c r="DF13" s="624"/>
      <c r="DG13" s="624"/>
      <c r="DH13" s="624"/>
      <c r="DI13" s="624"/>
      <c r="DJ13" s="624"/>
      <c r="DK13" s="624"/>
      <c r="DL13" s="624"/>
      <c r="DM13" s="624"/>
      <c r="DN13" s="624"/>
      <c r="DO13" s="624"/>
      <c r="DP13" s="625"/>
      <c r="DQ13" s="632">
        <v>158440</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38540</v>
      </c>
      <c r="BH14" s="624"/>
      <c r="BI14" s="624"/>
      <c r="BJ14" s="624"/>
      <c r="BK14" s="624"/>
      <c r="BL14" s="624"/>
      <c r="BM14" s="624"/>
      <c r="BN14" s="625"/>
      <c r="BO14" s="626">
        <v>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778764</v>
      </c>
      <c r="CS14" s="624"/>
      <c r="CT14" s="624"/>
      <c r="CU14" s="624"/>
      <c r="CV14" s="624"/>
      <c r="CW14" s="624"/>
      <c r="CX14" s="624"/>
      <c r="CY14" s="625"/>
      <c r="CZ14" s="626">
        <v>9.3000000000000007</v>
      </c>
      <c r="DA14" s="626"/>
      <c r="DB14" s="626"/>
      <c r="DC14" s="626"/>
      <c r="DD14" s="632">
        <v>355711</v>
      </c>
      <c r="DE14" s="624"/>
      <c r="DF14" s="624"/>
      <c r="DG14" s="624"/>
      <c r="DH14" s="624"/>
      <c r="DI14" s="624"/>
      <c r="DJ14" s="624"/>
      <c r="DK14" s="624"/>
      <c r="DL14" s="624"/>
      <c r="DM14" s="624"/>
      <c r="DN14" s="624"/>
      <c r="DO14" s="624"/>
      <c r="DP14" s="625"/>
      <c r="DQ14" s="632">
        <v>393669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9543</v>
      </c>
      <c r="S15" s="624"/>
      <c r="T15" s="624"/>
      <c r="U15" s="624"/>
      <c r="V15" s="624"/>
      <c r="W15" s="624"/>
      <c r="X15" s="624"/>
      <c r="Y15" s="625"/>
      <c r="Z15" s="626">
        <v>0.1</v>
      </c>
      <c r="AA15" s="626"/>
      <c r="AB15" s="626"/>
      <c r="AC15" s="626"/>
      <c r="AD15" s="627">
        <v>9543</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40624</v>
      </c>
      <c r="BH15" s="624"/>
      <c r="BI15" s="624"/>
      <c r="BJ15" s="624"/>
      <c r="BK15" s="624"/>
      <c r="BL15" s="624"/>
      <c r="BM15" s="624"/>
      <c r="BN15" s="625"/>
      <c r="BO15" s="626">
        <v>4.3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826322</v>
      </c>
      <c r="CS15" s="624"/>
      <c r="CT15" s="624"/>
      <c r="CU15" s="624"/>
      <c r="CV15" s="624"/>
      <c r="CW15" s="624"/>
      <c r="CX15" s="624"/>
      <c r="CY15" s="625"/>
      <c r="CZ15" s="626">
        <v>9.9</v>
      </c>
      <c r="DA15" s="626"/>
      <c r="DB15" s="626"/>
      <c r="DC15" s="626"/>
      <c r="DD15" s="632">
        <v>190667</v>
      </c>
      <c r="DE15" s="624"/>
      <c r="DF15" s="624"/>
      <c r="DG15" s="624"/>
      <c r="DH15" s="624"/>
      <c r="DI15" s="624"/>
      <c r="DJ15" s="624"/>
      <c r="DK15" s="624"/>
      <c r="DL15" s="624"/>
      <c r="DM15" s="624"/>
      <c r="DN15" s="624"/>
      <c r="DO15" s="624"/>
      <c r="DP15" s="625"/>
      <c r="DQ15" s="632">
        <v>570402</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24485</v>
      </c>
      <c r="S16" s="624"/>
      <c r="T16" s="624"/>
      <c r="U16" s="624"/>
      <c r="V16" s="624"/>
      <c r="W16" s="624"/>
      <c r="X16" s="624"/>
      <c r="Y16" s="625"/>
      <c r="Z16" s="626">
        <v>0.3</v>
      </c>
      <c r="AA16" s="626"/>
      <c r="AB16" s="626"/>
      <c r="AC16" s="626"/>
      <c r="AD16" s="627">
        <v>24485</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48948</v>
      </c>
      <c r="CS16" s="624"/>
      <c r="CT16" s="624"/>
      <c r="CU16" s="624"/>
      <c r="CV16" s="624"/>
      <c r="CW16" s="624"/>
      <c r="CX16" s="624"/>
      <c r="CY16" s="625"/>
      <c r="CZ16" s="626">
        <v>0.6</v>
      </c>
      <c r="DA16" s="626"/>
      <c r="DB16" s="626"/>
      <c r="DC16" s="626"/>
      <c r="DD16" s="632" t="s">
        <v>122</v>
      </c>
      <c r="DE16" s="624"/>
      <c r="DF16" s="624"/>
      <c r="DG16" s="624"/>
      <c r="DH16" s="624"/>
      <c r="DI16" s="624"/>
      <c r="DJ16" s="624"/>
      <c r="DK16" s="624"/>
      <c r="DL16" s="624"/>
      <c r="DM16" s="624"/>
      <c r="DN16" s="624"/>
      <c r="DO16" s="624"/>
      <c r="DP16" s="625"/>
      <c r="DQ16" s="632">
        <v>15772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37859</v>
      </c>
      <c r="S17" s="624"/>
      <c r="T17" s="624"/>
      <c r="U17" s="624"/>
      <c r="V17" s="624"/>
      <c r="W17" s="624"/>
      <c r="X17" s="624"/>
      <c r="Y17" s="625"/>
      <c r="Z17" s="626">
        <v>0.4</v>
      </c>
      <c r="AA17" s="626"/>
      <c r="AB17" s="626"/>
      <c r="AC17" s="626"/>
      <c r="AD17" s="627">
        <v>37859</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964347</v>
      </c>
      <c r="CS17" s="624"/>
      <c r="CT17" s="624"/>
      <c r="CU17" s="624"/>
      <c r="CV17" s="624"/>
      <c r="CW17" s="624"/>
      <c r="CX17" s="624"/>
      <c r="CY17" s="625"/>
      <c r="CZ17" s="626">
        <v>11.5</v>
      </c>
      <c r="DA17" s="626"/>
      <c r="DB17" s="626"/>
      <c r="DC17" s="626"/>
      <c r="DD17" s="632" t="s">
        <v>122</v>
      </c>
      <c r="DE17" s="624"/>
      <c r="DF17" s="624"/>
      <c r="DG17" s="624"/>
      <c r="DH17" s="624"/>
      <c r="DI17" s="624"/>
      <c r="DJ17" s="624"/>
      <c r="DK17" s="624"/>
      <c r="DL17" s="624"/>
      <c r="DM17" s="624"/>
      <c r="DN17" s="624"/>
      <c r="DO17" s="624"/>
      <c r="DP17" s="625"/>
      <c r="DQ17" s="632">
        <v>964347</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5141</v>
      </c>
      <c r="S18" s="624"/>
      <c r="T18" s="624"/>
      <c r="U18" s="624"/>
      <c r="V18" s="624"/>
      <c r="W18" s="624"/>
      <c r="X18" s="624"/>
      <c r="Y18" s="625"/>
      <c r="Z18" s="626">
        <v>0.1</v>
      </c>
      <c r="AA18" s="626"/>
      <c r="AB18" s="626"/>
      <c r="AC18" s="626"/>
      <c r="AD18" s="627">
        <v>5141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32628</v>
      </c>
      <c r="S19" s="624"/>
      <c r="T19" s="624"/>
      <c r="U19" s="624"/>
      <c r="V19" s="624"/>
      <c r="W19" s="624"/>
      <c r="X19" s="624"/>
      <c r="Y19" s="625"/>
      <c r="Z19" s="626">
        <v>0.4</v>
      </c>
      <c r="AA19" s="626"/>
      <c r="AB19" s="626"/>
      <c r="AC19" s="626"/>
      <c r="AD19" s="627">
        <v>32628</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90</v>
      </c>
      <c r="S20" s="624"/>
      <c r="T20" s="624"/>
      <c r="U20" s="624"/>
      <c r="V20" s="624"/>
      <c r="W20" s="624"/>
      <c r="X20" s="624"/>
      <c r="Y20" s="625"/>
      <c r="Z20" s="626">
        <v>0</v>
      </c>
      <c r="AA20" s="626"/>
      <c r="AB20" s="626"/>
      <c r="AC20" s="626"/>
      <c r="AD20" s="627">
        <v>90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8364740</v>
      </c>
      <c r="CS20" s="624"/>
      <c r="CT20" s="624"/>
      <c r="CU20" s="624"/>
      <c r="CV20" s="624"/>
      <c r="CW20" s="624"/>
      <c r="CX20" s="624"/>
      <c r="CY20" s="625"/>
      <c r="CZ20" s="626">
        <v>100</v>
      </c>
      <c r="DA20" s="626"/>
      <c r="DB20" s="626"/>
      <c r="DC20" s="626"/>
      <c r="DD20" s="632">
        <v>1406024</v>
      </c>
      <c r="DE20" s="624"/>
      <c r="DF20" s="624"/>
      <c r="DG20" s="624"/>
      <c r="DH20" s="624"/>
      <c r="DI20" s="624"/>
      <c r="DJ20" s="624"/>
      <c r="DK20" s="624"/>
      <c r="DL20" s="624"/>
      <c r="DM20" s="624"/>
      <c r="DN20" s="624"/>
      <c r="DO20" s="624"/>
      <c r="DP20" s="625"/>
      <c r="DQ20" s="632">
        <v>5874317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3889115</v>
      </c>
      <c r="S21" s="624"/>
      <c r="T21" s="624"/>
      <c r="U21" s="624"/>
      <c r="V21" s="624"/>
      <c r="W21" s="624"/>
      <c r="X21" s="624"/>
      <c r="Y21" s="625"/>
      <c r="Z21" s="626">
        <v>45.3</v>
      </c>
      <c r="AA21" s="626"/>
      <c r="AB21" s="626"/>
      <c r="AC21" s="626"/>
      <c r="AD21" s="627">
        <v>3565431</v>
      </c>
      <c r="AE21" s="627"/>
      <c r="AF21" s="627"/>
      <c r="AG21" s="627"/>
      <c r="AH21" s="627"/>
      <c r="AI21" s="627"/>
      <c r="AJ21" s="627"/>
      <c r="AK21" s="627"/>
      <c r="AL21" s="628">
        <v>70.8</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3565431</v>
      </c>
      <c r="S22" s="624"/>
      <c r="T22" s="624"/>
      <c r="U22" s="624"/>
      <c r="V22" s="624"/>
      <c r="W22" s="624"/>
      <c r="X22" s="624"/>
      <c r="Y22" s="625"/>
      <c r="Z22" s="626">
        <v>41.5</v>
      </c>
      <c r="AA22" s="626"/>
      <c r="AB22" s="626"/>
      <c r="AC22" s="626"/>
      <c r="AD22" s="627">
        <v>3565431</v>
      </c>
      <c r="AE22" s="627"/>
      <c r="AF22" s="627"/>
      <c r="AG22" s="627"/>
      <c r="AH22" s="627"/>
      <c r="AI22" s="627"/>
      <c r="AJ22" s="627"/>
      <c r="AK22" s="627"/>
      <c r="AL22" s="628">
        <v>70.8</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323684</v>
      </c>
      <c r="S23" s="624"/>
      <c r="T23" s="624"/>
      <c r="U23" s="624"/>
      <c r="V23" s="624"/>
      <c r="W23" s="624"/>
      <c r="X23" s="624"/>
      <c r="Y23" s="625"/>
      <c r="Z23" s="626">
        <v>3.8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3120647</v>
      </c>
      <c r="CS24" s="613"/>
      <c r="CT24" s="613"/>
      <c r="CU24" s="613"/>
      <c r="CV24" s="613"/>
      <c r="CW24" s="613"/>
      <c r="CX24" s="613"/>
      <c r="CY24" s="614"/>
      <c r="CZ24" s="617">
        <v>37.299999999999997</v>
      </c>
      <c r="DA24" s="618"/>
      <c r="DB24" s="618"/>
      <c r="DC24" s="634"/>
      <c r="DD24" s="657">
        <v>2595983</v>
      </c>
      <c r="DE24" s="613"/>
      <c r="DF24" s="613"/>
      <c r="DG24" s="613"/>
      <c r="DH24" s="613"/>
      <c r="DI24" s="613"/>
      <c r="DJ24" s="613"/>
      <c r="DK24" s="614"/>
      <c r="DL24" s="657">
        <v>2424995</v>
      </c>
      <c r="DM24" s="613"/>
      <c r="DN24" s="613"/>
      <c r="DO24" s="613"/>
      <c r="DP24" s="613"/>
      <c r="DQ24" s="613"/>
      <c r="DR24" s="613"/>
      <c r="DS24" s="613"/>
      <c r="DT24" s="613"/>
      <c r="DU24" s="613"/>
      <c r="DV24" s="614"/>
      <c r="DW24" s="617">
        <v>48.1</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5328901</v>
      </c>
      <c r="S25" s="624"/>
      <c r="T25" s="624"/>
      <c r="U25" s="624"/>
      <c r="V25" s="624"/>
      <c r="W25" s="624"/>
      <c r="X25" s="624"/>
      <c r="Y25" s="625"/>
      <c r="Z25" s="626">
        <v>62.1</v>
      </c>
      <c r="AA25" s="626"/>
      <c r="AB25" s="626"/>
      <c r="AC25" s="626"/>
      <c r="AD25" s="627">
        <v>5005217</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1479187</v>
      </c>
      <c r="CS25" s="653"/>
      <c r="CT25" s="653"/>
      <c r="CU25" s="653"/>
      <c r="CV25" s="653"/>
      <c r="CW25" s="653"/>
      <c r="CX25" s="653"/>
      <c r="CY25" s="654"/>
      <c r="CZ25" s="628">
        <v>17.7</v>
      </c>
      <c r="DA25" s="655"/>
      <c r="DB25" s="655"/>
      <c r="DC25" s="658"/>
      <c r="DD25" s="632">
        <v>1303449</v>
      </c>
      <c r="DE25" s="653"/>
      <c r="DF25" s="653"/>
      <c r="DG25" s="653"/>
      <c r="DH25" s="653"/>
      <c r="DI25" s="653"/>
      <c r="DJ25" s="653"/>
      <c r="DK25" s="654"/>
      <c r="DL25" s="632">
        <v>1267183</v>
      </c>
      <c r="DM25" s="653"/>
      <c r="DN25" s="653"/>
      <c r="DO25" s="653"/>
      <c r="DP25" s="653"/>
      <c r="DQ25" s="653"/>
      <c r="DR25" s="653"/>
      <c r="DS25" s="653"/>
      <c r="DT25" s="653"/>
      <c r="DU25" s="653"/>
      <c r="DV25" s="654"/>
      <c r="DW25" s="628">
        <v>25.1</v>
      </c>
      <c r="DX25" s="655"/>
      <c r="DY25" s="655"/>
      <c r="DZ25" s="655"/>
      <c r="EA25" s="655"/>
      <c r="EB25" s="655"/>
      <c r="EC25" s="656"/>
    </row>
    <row r="26" spans="2:133" ht="11.25" customHeight="1" x14ac:dyDescent="0.2">
      <c r="B26" s="620" t="s">
        <v>283</v>
      </c>
      <c r="C26" s="621"/>
      <c r="D26" s="621"/>
      <c r="E26" s="621"/>
      <c r="F26" s="621"/>
      <c r="G26" s="621"/>
      <c r="H26" s="621"/>
      <c r="I26" s="621"/>
      <c r="J26" s="621"/>
      <c r="K26" s="621"/>
      <c r="L26" s="621"/>
      <c r="M26" s="621"/>
      <c r="N26" s="621"/>
      <c r="O26" s="621"/>
      <c r="P26" s="621"/>
      <c r="Q26" s="622"/>
      <c r="R26" s="623">
        <v>633</v>
      </c>
      <c r="S26" s="624"/>
      <c r="T26" s="624"/>
      <c r="U26" s="624"/>
      <c r="V26" s="624"/>
      <c r="W26" s="624"/>
      <c r="X26" s="624"/>
      <c r="Y26" s="625"/>
      <c r="Z26" s="626">
        <v>0</v>
      </c>
      <c r="AA26" s="626"/>
      <c r="AB26" s="626"/>
      <c r="AC26" s="626"/>
      <c r="AD26" s="627">
        <v>633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838786</v>
      </c>
      <c r="CS26" s="624"/>
      <c r="CT26" s="624"/>
      <c r="CU26" s="624"/>
      <c r="CV26" s="624"/>
      <c r="CW26" s="624"/>
      <c r="CX26" s="624"/>
      <c r="CY26" s="625"/>
      <c r="CZ26" s="628">
        <v>10</v>
      </c>
      <c r="DA26" s="655"/>
      <c r="DB26" s="655"/>
      <c r="DC26" s="658"/>
      <c r="DD26" s="632">
        <v>692231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286</v>
      </c>
      <c r="C27" s="621"/>
      <c r="D27" s="621"/>
      <c r="E27" s="621"/>
      <c r="F27" s="621"/>
      <c r="G27" s="621"/>
      <c r="H27" s="621"/>
      <c r="I27" s="621"/>
      <c r="J27" s="621"/>
      <c r="K27" s="621"/>
      <c r="L27" s="621"/>
      <c r="M27" s="621"/>
      <c r="N27" s="621"/>
      <c r="O27" s="621"/>
      <c r="P27" s="621"/>
      <c r="Q27" s="622"/>
      <c r="R27" s="623">
        <v>22990</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954335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677113</v>
      </c>
      <c r="CS27" s="653"/>
      <c r="CT27" s="653"/>
      <c r="CU27" s="653"/>
      <c r="CV27" s="653"/>
      <c r="CW27" s="653"/>
      <c r="CX27" s="653"/>
      <c r="CY27" s="654"/>
      <c r="CZ27" s="628">
        <v>8.1</v>
      </c>
      <c r="DA27" s="655"/>
      <c r="DB27" s="655"/>
      <c r="DC27" s="658"/>
      <c r="DD27" s="632">
        <v>328187</v>
      </c>
      <c r="DE27" s="653"/>
      <c r="DF27" s="653"/>
      <c r="DG27" s="653"/>
      <c r="DH27" s="653"/>
      <c r="DI27" s="653"/>
      <c r="DJ27" s="653"/>
      <c r="DK27" s="654"/>
      <c r="DL27" s="632">
        <v>193465</v>
      </c>
      <c r="DM27" s="653"/>
      <c r="DN27" s="653"/>
      <c r="DO27" s="653"/>
      <c r="DP27" s="653"/>
      <c r="DQ27" s="653"/>
      <c r="DR27" s="653"/>
      <c r="DS27" s="653"/>
      <c r="DT27" s="653"/>
      <c r="DU27" s="653"/>
      <c r="DV27" s="654"/>
      <c r="DW27" s="628">
        <v>3.8</v>
      </c>
      <c r="DX27" s="655"/>
      <c r="DY27" s="655"/>
      <c r="DZ27" s="655"/>
      <c r="EA27" s="655"/>
      <c r="EB27" s="655"/>
      <c r="EC27" s="656"/>
    </row>
    <row r="28" spans="2:133" ht="11.25" customHeight="1" x14ac:dyDescent="0.2">
      <c r="B28" s="620" t="s">
        <v>289</v>
      </c>
      <c r="C28" s="621"/>
      <c r="D28" s="621"/>
      <c r="E28" s="621"/>
      <c r="F28" s="621"/>
      <c r="G28" s="621"/>
      <c r="H28" s="621"/>
      <c r="I28" s="621"/>
      <c r="J28" s="621"/>
      <c r="K28" s="621"/>
      <c r="L28" s="621"/>
      <c r="M28" s="621"/>
      <c r="N28" s="621"/>
      <c r="O28" s="621"/>
      <c r="P28" s="621"/>
      <c r="Q28" s="622"/>
      <c r="R28" s="623">
        <v>109282</v>
      </c>
      <c r="S28" s="624"/>
      <c r="T28" s="624"/>
      <c r="U28" s="624"/>
      <c r="V28" s="624"/>
      <c r="W28" s="624"/>
      <c r="X28" s="624"/>
      <c r="Y28" s="625"/>
      <c r="Z28" s="626">
        <v>1.3</v>
      </c>
      <c r="AA28" s="626"/>
      <c r="AB28" s="626"/>
      <c r="AC28" s="626"/>
      <c r="AD28" s="627">
        <v>10743</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964347</v>
      </c>
      <c r="CS28" s="624"/>
      <c r="CT28" s="624"/>
      <c r="CU28" s="624"/>
      <c r="CV28" s="624"/>
      <c r="CW28" s="624"/>
      <c r="CX28" s="624"/>
      <c r="CY28" s="625"/>
      <c r="CZ28" s="628">
        <v>11.5</v>
      </c>
      <c r="DA28" s="655"/>
      <c r="DB28" s="655"/>
      <c r="DC28" s="658"/>
      <c r="DD28" s="632">
        <v>964347</v>
      </c>
      <c r="DE28" s="624"/>
      <c r="DF28" s="624"/>
      <c r="DG28" s="624"/>
      <c r="DH28" s="624"/>
      <c r="DI28" s="624"/>
      <c r="DJ28" s="624"/>
      <c r="DK28" s="625"/>
      <c r="DL28" s="632">
        <v>964347</v>
      </c>
      <c r="DM28" s="624"/>
      <c r="DN28" s="624"/>
      <c r="DO28" s="624"/>
      <c r="DP28" s="624"/>
      <c r="DQ28" s="624"/>
      <c r="DR28" s="624"/>
      <c r="DS28" s="624"/>
      <c r="DT28" s="624"/>
      <c r="DU28" s="624"/>
      <c r="DV28" s="625"/>
      <c r="DW28" s="628">
        <v>19.100000000000001</v>
      </c>
      <c r="DX28" s="655"/>
      <c r="DY28" s="655"/>
      <c r="DZ28" s="655"/>
      <c r="EA28" s="655"/>
      <c r="EB28" s="655"/>
      <c r="EC28" s="656"/>
    </row>
    <row r="29" spans="2:133" ht="11.25" customHeight="1" x14ac:dyDescent="0.2">
      <c r="B29" s="620" t="s">
        <v>291</v>
      </c>
      <c r="C29" s="621"/>
      <c r="D29" s="621"/>
      <c r="E29" s="621"/>
      <c r="F29" s="621"/>
      <c r="G29" s="621"/>
      <c r="H29" s="621"/>
      <c r="I29" s="621"/>
      <c r="J29" s="621"/>
      <c r="K29" s="621"/>
      <c r="L29" s="621"/>
      <c r="M29" s="621"/>
      <c r="N29" s="621"/>
      <c r="O29" s="621"/>
      <c r="P29" s="621"/>
      <c r="Q29" s="622"/>
      <c r="R29" s="623">
        <v>21596</v>
      </c>
      <c r="S29" s="624"/>
      <c r="T29" s="624"/>
      <c r="U29" s="624"/>
      <c r="V29" s="624"/>
      <c r="W29" s="624"/>
      <c r="X29" s="624"/>
      <c r="Y29" s="625"/>
      <c r="Z29" s="626">
        <v>0.3</v>
      </c>
      <c r="AA29" s="626"/>
      <c r="AB29" s="626"/>
      <c r="AC29" s="626"/>
      <c r="AD29" s="627">
        <v>61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963867</v>
      </c>
      <c r="CS29" s="653"/>
      <c r="CT29" s="653"/>
      <c r="CU29" s="653"/>
      <c r="CV29" s="653"/>
      <c r="CW29" s="653"/>
      <c r="CX29" s="653"/>
      <c r="CY29" s="654"/>
      <c r="CZ29" s="628">
        <v>11.5</v>
      </c>
      <c r="DA29" s="655"/>
      <c r="DB29" s="655"/>
      <c r="DC29" s="658"/>
      <c r="DD29" s="632">
        <v>963867</v>
      </c>
      <c r="DE29" s="653"/>
      <c r="DF29" s="653"/>
      <c r="DG29" s="653"/>
      <c r="DH29" s="653"/>
      <c r="DI29" s="653"/>
      <c r="DJ29" s="653"/>
      <c r="DK29" s="654"/>
      <c r="DL29" s="632">
        <v>963867</v>
      </c>
      <c r="DM29" s="653"/>
      <c r="DN29" s="653"/>
      <c r="DO29" s="653"/>
      <c r="DP29" s="653"/>
      <c r="DQ29" s="653"/>
      <c r="DR29" s="653"/>
      <c r="DS29" s="653"/>
      <c r="DT29" s="653"/>
      <c r="DU29" s="653"/>
      <c r="DV29" s="654"/>
      <c r="DW29" s="628">
        <v>19.100000000000001</v>
      </c>
      <c r="DX29" s="655"/>
      <c r="DY29" s="655"/>
      <c r="DZ29" s="655"/>
      <c r="EA29" s="655"/>
      <c r="EB29" s="655"/>
      <c r="EC29" s="656"/>
    </row>
    <row r="30" spans="2:133" ht="11.25" customHeight="1" x14ac:dyDescent="0.2">
      <c r="B30" s="620" t="s">
        <v>293</v>
      </c>
      <c r="C30" s="621"/>
      <c r="D30" s="621"/>
      <c r="E30" s="621"/>
      <c r="F30" s="621"/>
      <c r="G30" s="621"/>
      <c r="H30" s="621"/>
      <c r="I30" s="621"/>
      <c r="J30" s="621"/>
      <c r="K30" s="621"/>
      <c r="L30" s="621"/>
      <c r="M30" s="621"/>
      <c r="N30" s="621"/>
      <c r="O30" s="621"/>
      <c r="P30" s="621"/>
      <c r="Q30" s="622"/>
      <c r="R30" s="623">
        <v>641947</v>
      </c>
      <c r="S30" s="624"/>
      <c r="T30" s="624"/>
      <c r="U30" s="624"/>
      <c r="V30" s="624"/>
      <c r="W30" s="624"/>
      <c r="X30" s="624"/>
      <c r="Y30" s="625"/>
      <c r="Z30" s="626">
        <v>7.5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943687</v>
      </c>
      <c r="CS30" s="624"/>
      <c r="CT30" s="624"/>
      <c r="CU30" s="624"/>
      <c r="CV30" s="624"/>
      <c r="CW30" s="624"/>
      <c r="CX30" s="624"/>
      <c r="CY30" s="625"/>
      <c r="CZ30" s="628">
        <v>11.3</v>
      </c>
      <c r="DA30" s="655"/>
      <c r="DB30" s="655"/>
      <c r="DC30" s="658"/>
      <c r="DD30" s="632">
        <v>943687</v>
      </c>
      <c r="DE30" s="624"/>
      <c r="DF30" s="624"/>
      <c r="DG30" s="624"/>
      <c r="DH30" s="624"/>
      <c r="DI30" s="624"/>
      <c r="DJ30" s="624"/>
      <c r="DK30" s="625"/>
      <c r="DL30" s="632">
        <v>943687</v>
      </c>
      <c r="DM30" s="624"/>
      <c r="DN30" s="624"/>
      <c r="DO30" s="624"/>
      <c r="DP30" s="624"/>
      <c r="DQ30" s="624"/>
      <c r="DR30" s="624"/>
      <c r="DS30" s="624"/>
      <c r="DT30" s="624"/>
      <c r="DU30" s="624"/>
      <c r="DV30" s="625"/>
      <c r="DW30" s="628">
        <v>18.7</v>
      </c>
      <c r="DX30" s="655"/>
      <c r="DY30" s="655"/>
      <c r="DZ30" s="655"/>
      <c r="EA30" s="655"/>
      <c r="EB30" s="655"/>
      <c r="EC30" s="656"/>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98.9</v>
      </c>
      <c r="BH31" s="667"/>
      <c r="BI31" s="667"/>
      <c r="BJ31" s="667"/>
      <c r="BK31" s="667"/>
      <c r="BL31" s="667"/>
      <c r="BM31" s="618">
        <v>96.5</v>
      </c>
      <c r="BN31" s="667"/>
      <c r="BO31" s="667"/>
      <c r="BP31" s="667"/>
      <c r="BQ31" s="668"/>
      <c r="BR31" s="670">
        <v>98.8</v>
      </c>
      <c r="BS31" s="667"/>
      <c r="BT31" s="667"/>
      <c r="BU31" s="667"/>
      <c r="BV31" s="667"/>
      <c r="BW31" s="667"/>
      <c r="BX31" s="618">
        <v>96.5</v>
      </c>
      <c r="BY31" s="667"/>
      <c r="BZ31" s="667"/>
      <c r="CA31" s="667"/>
      <c r="CB31" s="668"/>
      <c r="CD31" s="663"/>
      <c r="CE31" s="664"/>
      <c r="CF31" s="620" t="s">
        <v>300</v>
      </c>
      <c r="CG31" s="621"/>
      <c r="CH31" s="621"/>
      <c r="CI31" s="621"/>
      <c r="CJ31" s="621"/>
      <c r="CK31" s="621"/>
      <c r="CL31" s="621"/>
      <c r="CM31" s="621"/>
      <c r="CN31" s="621"/>
      <c r="CO31" s="621"/>
      <c r="CP31" s="621"/>
      <c r="CQ31" s="622"/>
      <c r="CR31" s="623">
        <v>20180</v>
      </c>
      <c r="CS31" s="653"/>
      <c r="CT31" s="653"/>
      <c r="CU31" s="653"/>
      <c r="CV31" s="653"/>
      <c r="CW31" s="653"/>
      <c r="CX31" s="653"/>
      <c r="CY31" s="654"/>
      <c r="CZ31" s="628">
        <v>0.2</v>
      </c>
      <c r="DA31" s="655"/>
      <c r="DB31" s="655"/>
      <c r="DC31" s="658"/>
      <c r="DD31" s="632">
        <v>20180</v>
      </c>
      <c r="DE31" s="653"/>
      <c r="DF31" s="653"/>
      <c r="DG31" s="653"/>
      <c r="DH31" s="653"/>
      <c r="DI31" s="653"/>
      <c r="DJ31" s="653"/>
      <c r="DK31" s="654"/>
      <c r="DL31" s="632">
        <v>20180</v>
      </c>
      <c r="DM31" s="653"/>
      <c r="DN31" s="653"/>
      <c r="DO31" s="653"/>
      <c r="DP31" s="653"/>
      <c r="DQ31" s="653"/>
      <c r="DR31" s="653"/>
      <c r="DS31" s="653"/>
      <c r="DT31" s="653"/>
      <c r="DU31" s="653"/>
      <c r="DV31" s="654"/>
      <c r="DW31" s="628">
        <v>0.4</v>
      </c>
      <c r="DX31" s="655"/>
      <c r="DY31" s="655"/>
      <c r="DZ31" s="655"/>
      <c r="EA31" s="655"/>
      <c r="EB31" s="655"/>
      <c r="EC31" s="656"/>
    </row>
    <row r="32" spans="2:133" ht="11.25" customHeight="1" x14ac:dyDescent="0.2">
      <c r="B32" s="620" t="s">
        <v>301</v>
      </c>
      <c r="C32" s="621"/>
      <c r="D32" s="621"/>
      <c r="E32" s="621"/>
      <c r="F32" s="621"/>
      <c r="G32" s="621"/>
      <c r="H32" s="621"/>
      <c r="I32" s="621"/>
      <c r="J32" s="621"/>
      <c r="K32" s="621"/>
      <c r="L32" s="621"/>
      <c r="M32" s="621"/>
      <c r="N32" s="621"/>
      <c r="O32" s="621"/>
      <c r="P32" s="621"/>
      <c r="Q32" s="622"/>
      <c r="R32" s="623">
        <v>373622</v>
      </c>
      <c r="S32" s="624"/>
      <c r="T32" s="624"/>
      <c r="U32" s="624"/>
      <c r="V32" s="624"/>
      <c r="W32" s="624"/>
      <c r="X32" s="624"/>
      <c r="Y32" s="625"/>
      <c r="Z32" s="626">
        <v>4.4000000000000004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99.2</v>
      </c>
      <c r="BH32" s="653"/>
      <c r="BI32" s="653"/>
      <c r="BJ32" s="653"/>
      <c r="BK32" s="653"/>
      <c r="BL32" s="653"/>
      <c r="BM32" s="629">
        <v>98.4</v>
      </c>
      <c r="BN32" s="653"/>
      <c r="BO32" s="653"/>
      <c r="BP32" s="653"/>
      <c r="BQ32" s="669"/>
      <c r="BR32" s="680">
        <v>99.3</v>
      </c>
      <c r="BS32" s="653"/>
      <c r="BT32" s="653"/>
      <c r="BU32" s="653"/>
      <c r="BV32" s="653"/>
      <c r="BW32" s="653"/>
      <c r="BX32" s="629">
        <v>98.5</v>
      </c>
      <c r="BY32" s="653"/>
      <c r="BZ32" s="653"/>
      <c r="CA32" s="653"/>
      <c r="CB32" s="669"/>
      <c r="CD32" s="665"/>
      <c r="CE32" s="666"/>
      <c r="CF32" s="620" t="s">
        <v>304</v>
      </c>
      <c r="CG32" s="621"/>
      <c r="CH32" s="621"/>
      <c r="CI32" s="621"/>
      <c r="CJ32" s="621"/>
      <c r="CK32" s="621"/>
      <c r="CL32" s="621"/>
      <c r="CM32" s="621"/>
      <c r="CN32" s="621"/>
      <c r="CO32" s="621"/>
      <c r="CP32" s="621"/>
      <c r="CQ32" s="622"/>
      <c r="CR32" s="623">
        <v>480</v>
      </c>
      <c r="CS32" s="624"/>
      <c r="CT32" s="624"/>
      <c r="CU32" s="624"/>
      <c r="CV32" s="624"/>
      <c r="CW32" s="624"/>
      <c r="CX32" s="624"/>
      <c r="CY32" s="625"/>
      <c r="CZ32" s="628">
        <v>0</v>
      </c>
      <c r="DA32" s="655"/>
      <c r="DB32" s="655"/>
      <c r="DC32" s="658"/>
      <c r="DD32" s="632">
        <v>480</v>
      </c>
      <c r="DE32" s="624"/>
      <c r="DF32" s="624"/>
      <c r="DG32" s="624"/>
      <c r="DH32" s="624"/>
      <c r="DI32" s="624"/>
      <c r="DJ32" s="624"/>
      <c r="DK32" s="625"/>
      <c r="DL32" s="632">
        <v>480</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2">
      <c r="B33" s="620" t="s">
        <v>305</v>
      </c>
      <c r="C33" s="621"/>
      <c r="D33" s="621"/>
      <c r="E33" s="621"/>
      <c r="F33" s="621"/>
      <c r="G33" s="621"/>
      <c r="H33" s="621"/>
      <c r="I33" s="621"/>
      <c r="J33" s="621"/>
      <c r="K33" s="621"/>
      <c r="L33" s="621"/>
      <c r="M33" s="621"/>
      <c r="N33" s="621"/>
      <c r="O33" s="621"/>
      <c r="P33" s="621"/>
      <c r="Q33" s="622"/>
      <c r="R33" s="623">
        <v>112870</v>
      </c>
      <c r="S33" s="624"/>
      <c r="T33" s="624"/>
      <c r="U33" s="624"/>
      <c r="V33" s="624"/>
      <c r="W33" s="624"/>
      <c r="X33" s="624"/>
      <c r="Y33" s="625"/>
      <c r="Z33" s="626">
        <v>1.3</v>
      </c>
      <c r="AA33" s="626"/>
      <c r="AB33" s="626"/>
      <c r="AC33" s="626"/>
      <c r="AD33" s="627">
        <v>10800</v>
      </c>
      <c r="AE33" s="627"/>
      <c r="AF33" s="627"/>
      <c r="AG33" s="627"/>
      <c r="AH33" s="627"/>
      <c r="AI33" s="627"/>
      <c r="AJ33" s="627"/>
      <c r="AK33" s="627"/>
      <c r="AL33" s="628">
        <v>0.2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98.6</v>
      </c>
      <c r="BH33" s="682"/>
      <c r="BI33" s="682"/>
      <c r="BJ33" s="682"/>
      <c r="BK33" s="682"/>
      <c r="BL33" s="682"/>
      <c r="BM33" s="683">
        <v>94.9</v>
      </c>
      <c r="BN33" s="682"/>
      <c r="BO33" s="682"/>
      <c r="BP33" s="682"/>
      <c r="BQ33" s="684"/>
      <c r="BR33" s="681">
        <v>98.4</v>
      </c>
      <c r="BS33" s="682"/>
      <c r="BT33" s="682"/>
      <c r="BU33" s="682"/>
      <c r="BV33" s="682"/>
      <c r="BW33" s="682"/>
      <c r="BX33" s="683">
        <v>94.8</v>
      </c>
      <c r="BY33" s="682"/>
      <c r="BZ33" s="682"/>
      <c r="CA33" s="682"/>
      <c r="CB33" s="684"/>
      <c r="CD33" s="620" t="s">
        <v>307</v>
      </c>
      <c r="CE33" s="621"/>
      <c r="CF33" s="621"/>
      <c r="CG33" s="621"/>
      <c r="CH33" s="621"/>
      <c r="CI33" s="621"/>
      <c r="CJ33" s="621"/>
      <c r="CK33" s="621"/>
      <c r="CL33" s="621"/>
      <c r="CM33" s="621"/>
      <c r="CN33" s="621"/>
      <c r="CO33" s="621"/>
      <c r="CP33" s="621"/>
      <c r="CQ33" s="622"/>
      <c r="CR33" s="623">
        <v>3789121</v>
      </c>
      <c r="CS33" s="653"/>
      <c r="CT33" s="653"/>
      <c r="CU33" s="653"/>
      <c r="CV33" s="653"/>
      <c r="CW33" s="653"/>
      <c r="CX33" s="653"/>
      <c r="CY33" s="654"/>
      <c r="CZ33" s="628">
        <v>45.3</v>
      </c>
      <c r="DA33" s="655"/>
      <c r="DB33" s="655"/>
      <c r="DC33" s="658"/>
      <c r="DD33" s="632">
        <v>3053526</v>
      </c>
      <c r="DE33" s="653"/>
      <c r="DF33" s="653"/>
      <c r="DG33" s="653"/>
      <c r="DH33" s="653"/>
      <c r="DI33" s="653"/>
      <c r="DJ33" s="653"/>
      <c r="DK33" s="654"/>
      <c r="DL33" s="632">
        <v>1992250</v>
      </c>
      <c r="DM33" s="653"/>
      <c r="DN33" s="653"/>
      <c r="DO33" s="653"/>
      <c r="DP33" s="653"/>
      <c r="DQ33" s="653"/>
      <c r="DR33" s="653"/>
      <c r="DS33" s="653"/>
      <c r="DT33" s="653"/>
      <c r="DU33" s="653"/>
      <c r="DV33" s="654"/>
      <c r="DW33" s="628">
        <v>39.5</v>
      </c>
      <c r="DX33" s="655"/>
      <c r="DY33" s="655"/>
      <c r="DZ33" s="655"/>
      <c r="EA33" s="655"/>
      <c r="EB33" s="655"/>
      <c r="EC33" s="656"/>
    </row>
    <row r="34" spans="2:133" ht="11.25" customHeight="1" x14ac:dyDescent="0.2">
      <c r="B34" s="620" t="s">
        <v>308</v>
      </c>
      <c r="C34" s="621"/>
      <c r="D34" s="621"/>
      <c r="E34" s="621"/>
      <c r="F34" s="621"/>
      <c r="G34" s="621"/>
      <c r="H34" s="621"/>
      <c r="I34" s="621"/>
      <c r="J34" s="621"/>
      <c r="K34" s="621"/>
      <c r="L34" s="621"/>
      <c r="M34" s="621"/>
      <c r="N34" s="621"/>
      <c r="O34" s="621"/>
      <c r="P34" s="621"/>
      <c r="Q34" s="622"/>
      <c r="R34" s="623">
        <v>161505</v>
      </c>
      <c r="S34" s="624"/>
      <c r="T34" s="624"/>
      <c r="U34" s="624"/>
      <c r="V34" s="624"/>
      <c r="W34" s="624"/>
      <c r="X34" s="624"/>
      <c r="Y34" s="625"/>
      <c r="Z34" s="626">
        <v>1.9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1096017</v>
      </c>
      <c r="CS34" s="624"/>
      <c r="CT34" s="624"/>
      <c r="CU34" s="624"/>
      <c r="CV34" s="624"/>
      <c r="CW34" s="624"/>
      <c r="CX34" s="624"/>
      <c r="CY34" s="625"/>
      <c r="CZ34" s="628">
        <v>13.1</v>
      </c>
      <c r="DA34" s="655"/>
      <c r="DB34" s="655"/>
      <c r="DC34" s="658"/>
      <c r="DD34" s="632">
        <v>829698</v>
      </c>
      <c r="DE34" s="624"/>
      <c r="DF34" s="624"/>
      <c r="DG34" s="624"/>
      <c r="DH34" s="624"/>
      <c r="DI34" s="624"/>
      <c r="DJ34" s="624"/>
      <c r="DK34" s="625"/>
      <c r="DL34" s="632">
        <v>671497</v>
      </c>
      <c r="DM34" s="624"/>
      <c r="DN34" s="624"/>
      <c r="DO34" s="624"/>
      <c r="DP34" s="624"/>
      <c r="DQ34" s="624"/>
      <c r="DR34" s="624"/>
      <c r="DS34" s="624"/>
      <c r="DT34" s="624"/>
      <c r="DU34" s="624"/>
      <c r="DV34" s="625"/>
      <c r="DW34" s="628">
        <v>13.3</v>
      </c>
      <c r="DX34" s="655"/>
      <c r="DY34" s="655"/>
      <c r="DZ34" s="655"/>
      <c r="EA34" s="655"/>
      <c r="EB34" s="655"/>
      <c r="EC34" s="656"/>
    </row>
    <row r="35" spans="2:133" ht="11.25" customHeight="1" x14ac:dyDescent="0.2">
      <c r="B35" s="620" t="s">
        <v>310</v>
      </c>
      <c r="C35" s="621"/>
      <c r="D35" s="621"/>
      <c r="E35" s="621"/>
      <c r="F35" s="621"/>
      <c r="G35" s="621"/>
      <c r="H35" s="621"/>
      <c r="I35" s="621"/>
      <c r="J35" s="621"/>
      <c r="K35" s="621"/>
      <c r="L35" s="621"/>
      <c r="M35" s="621"/>
      <c r="N35" s="621"/>
      <c r="O35" s="621"/>
      <c r="P35" s="621"/>
      <c r="Q35" s="622"/>
      <c r="R35" s="623">
        <v>447919</v>
      </c>
      <c r="S35" s="624"/>
      <c r="T35" s="624"/>
      <c r="U35" s="624"/>
      <c r="V35" s="624"/>
      <c r="W35" s="624"/>
      <c r="X35" s="624"/>
      <c r="Y35" s="625"/>
      <c r="Z35" s="626">
        <v>5.2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45457</v>
      </c>
      <c r="CS35" s="653"/>
      <c r="CT35" s="653"/>
      <c r="CU35" s="653"/>
      <c r="CV35" s="653"/>
      <c r="CW35" s="653"/>
      <c r="CX35" s="653"/>
      <c r="CY35" s="654"/>
      <c r="CZ35" s="628">
        <v>0.5</v>
      </c>
      <c r="DA35" s="655"/>
      <c r="DB35" s="655"/>
      <c r="DC35" s="658"/>
      <c r="DD35" s="632">
        <v>45457</v>
      </c>
      <c r="DE35" s="653"/>
      <c r="DF35" s="653"/>
      <c r="DG35" s="653"/>
      <c r="DH35" s="653"/>
      <c r="DI35" s="653"/>
      <c r="DJ35" s="653"/>
      <c r="DK35" s="654"/>
      <c r="DL35" s="632">
        <v>45194</v>
      </c>
      <c r="DM35" s="653"/>
      <c r="DN35" s="653"/>
      <c r="DO35" s="653"/>
      <c r="DP35" s="653"/>
      <c r="DQ35" s="653"/>
      <c r="DR35" s="653"/>
      <c r="DS35" s="653"/>
      <c r="DT35" s="653"/>
      <c r="DU35" s="653"/>
      <c r="DV35" s="654"/>
      <c r="DW35" s="628">
        <v>0.9</v>
      </c>
      <c r="DX35" s="655"/>
      <c r="DY35" s="655"/>
      <c r="DZ35" s="655"/>
      <c r="EA35" s="655"/>
      <c r="EB35" s="655"/>
      <c r="EC35" s="656"/>
    </row>
    <row r="36" spans="2:133" ht="11.25" customHeight="1" x14ac:dyDescent="0.2">
      <c r="B36" s="620" t="s">
        <v>314</v>
      </c>
      <c r="C36" s="621"/>
      <c r="D36" s="621"/>
      <c r="E36" s="621"/>
      <c r="F36" s="621"/>
      <c r="G36" s="621"/>
      <c r="H36" s="621"/>
      <c r="I36" s="621"/>
      <c r="J36" s="621"/>
      <c r="K36" s="621"/>
      <c r="L36" s="621"/>
      <c r="M36" s="621"/>
      <c r="N36" s="621"/>
      <c r="O36" s="621"/>
      <c r="P36" s="621"/>
      <c r="Q36" s="622"/>
      <c r="R36" s="623">
        <v>276513</v>
      </c>
      <c r="S36" s="624"/>
      <c r="T36" s="624"/>
      <c r="U36" s="624"/>
      <c r="V36" s="624"/>
      <c r="W36" s="624"/>
      <c r="X36" s="624"/>
      <c r="Y36" s="625"/>
      <c r="Z36" s="626">
        <v>3.2</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1227047</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29906</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1247694</v>
      </c>
      <c r="CS36" s="624"/>
      <c r="CT36" s="624"/>
      <c r="CU36" s="624"/>
      <c r="CV36" s="624"/>
      <c r="CW36" s="624"/>
      <c r="CX36" s="624"/>
      <c r="CY36" s="625"/>
      <c r="CZ36" s="628">
        <v>14.9</v>
      </c>
      <c r="DA36" s="655"/>
      <c r="DB36" s="655"/>
      <c r="DC36" s="658"/>
      <c r="DD36" s="632">
        <v>1065016</v>
      </c>
      <c r="DE36" s="624"/>
      <c r="DF36" s="624"/>
      <c r="DG36" s="624"/>
      <c r="DH36" s="624"/>
      <c r="DI36" s="624"/>
      <c r="DJ36" s="624"/>
      <c r="DK36" s="625"/>
      <c r="DL36" s="632">
        <v>809043</v>
      </c>
      <c r="DM36" s="624"/>
      <c r="DN36" s="624"/>
      <c r="DO36" s="624"/>
      <c r="DP36" s="624"/>
      <c r="DQ36" s="624"/>
      <c r="DR36" s="624"/>
      <c r="DS36" s="624"/>
      <c r="DT36" s="624"/>
      <c r="DU36" s="624"/>
      <c r="DV36" s="625"/>
      <c r="DW36" s="628">
        <v>16</v>
      </c>
      <c r="DX36" s="655"/>
      <c r="DY36" s="655"/>
      <c r="DZ36" s="655"/>
      <c r="EA36" s="655"/>
      <c r="EB36" s="655"/>
      <c r="EC36" s="656"/>
    </row>
    <row r="37" spans="2:133" ht="11.25" customHeight="1" x14ac:dyDescent="0.2">
      <c r="B37" s="620" t="s">
        <v>318</v>
      </c>
      <c r="C37" s="621"/>
      <c r="D37" s="621"/>
      <c r="E37" s="621"/>
      <c r="F37" s="621"/>
      <c r="G37" s="621"/>
      <c r="H37" s="621"/>
      <c r="I37" s="621"/>
      <c r="J37" s="621"/>
      <c r="K37" s="621"/>
      <c r="L37" s="621"/>
      <c r="M37" s="621"/>
      <c r="N37" s="621"/>
      <c r="O37" s="621"/>
      <c r="P37" s="621"/>
      <c r="Q37" s="622"/>
      <c r="R37" s="623">
        <v>143642</v>
      </c>
      <c r="S37" s="624"/>
      <c r="T37" s="624"/>
      <c r="U37" s="624"/>
      <c r="V37" s="624"/>
      <c r="W37" s="624"/>
      <c r="X37" s="624"/>
      <c r="Y37" s="625"/>
      <c r="Z37" s="626">
        <v>1.7</v>
      </c>
      <c r="AA37" s="626"/>
      <c r="AB37" s="626"/>
      <c r="AC37" s="626"/>
      <c r="AD37" s="627">
        <v>6465</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369413</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13169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612702</v>
      </c>
      <c r="CS37" s="653"/>
      <c r="CT37" s="653"/>
      <c r="CU37" s="653"/>
      <c r="CV37" s="653"/>
      <c r="CW37" s="653"/>
      <c r="CX37" s="653"/>
      <c r="CY37" s="654"/>
      <c r="CZ37" s="628">
        <v>7.3</v>
      </c>
      <c r="DA37" s="655"/>
      <c r="DB37" s="655"/>
      <c r="DC37" s="658"/>
      <c r="DD37" s="632">
        <v>590417</v>
      </c>
      <c r="DE37" s="653"/>
      <c r="DF37" s="653"/>
      <c r="DG37" s="653"/>
      <c r="DH37" s="653"/>
      <c r="DI37" s="653"/>
      <c r="DJ37" s="653"/>
      <c r="DK37" s="654"/>
      <c r="DL37" s="632">
        <v>577433</v>
      </c>
      <c r="DM37" s="653"/>
      <c r="DN37" s="653"/>
      <c r="DO37" s="653"/>
      <c r="DP37" s="653"/>
      <c r="DQ37" s="653"/>
      <c r="DR37" s="653"/>
      <c r="DS37" s="653"/>
      <c r="DT37" s="653"/>
      <c r="DU37" s="653"/>
      <c r="DV37" s="654"/>
      <c r="DW37" s="628">
        <v>11.4</v>
      </c>
      <c r="DX37" s="655"/>
      <c r="DY37" s="655"/>
      <c r="DZ37" s="655"/>
      <c r="EA37" s="655"/>
      <c r="EB37" s="655"/>
      <c r="EC37" s="656"/>
    </row>
    <row r="38" spans="2:133" ht="11.25" customHeight="1" x14ac:dyDescent="0.2">
      <c r="B38" s="620" t="s">
        <v>322</v>
      </c>
      <c r="C38" s="621"/>
      <c r="D38" s="621"/>
      <c r="E38" s="621"/>
      <c r="F38" s="621"/>
      <c r="G38" s="621"/>
      <c r="H38" s="621"/>
      <c r="I38" s="621"/>
      <c r="J38" s="621"/>
      <c r="K38" s="621"/>
      <c r="L38" s="621"/>
      <c r="M38" s="621"/>
      <c r="N38" s="621"/>
      <c r="O38" s="621"/>
      <c r="P38" s="621"/>
      <c r="Q38" s="622"/>
      <c r="R38" s="623">
        <v>942100</v>
      </c>
      <c r="S38" s="624"/>
      <c r="T38" s="624"/>
      <c r="U38" s="624"/>
      <c r="V38" s="624"/>
      <c r="W38" s="624"/>
      <c r="X38" s="624"/>
      <c r="Y38" s="625"/>
      <c r="Z38" s="626">
        <v>11</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154973</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1205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700115</v>
      </c>
      <c r="CS38" s="624"/>
      <c r="CT38" s="624"/>
      <c r="CU38" s="624"/>
      <c r="CV38" s="624"/>
      <c r="CW38" s="624"/>
      <c r="CX38" s="624"/>
      <c r="CY38" s="625"/>
      <c r="CZ38" s="628">
        <v>8.4</v>
      </c>
      <c r="DA38" s="655"/>
      <c r="DB38" s="655"/>
      <c r="DC38" s="658"/>
      <c r="DD38" s="632">
        <v>600779</v>
      </c>
      <c r="DE38" s="624"/>
      <c r="DF38" s="624"/>
      <c r="DG38" s="624"/>
      <c r="DH38" s="624"/>
      <c r="DI38" s="624"/>
      <c r="DJ38" s="624"/>
      <c r="DK38" s="625"/>
      <c r="DL38" s="632">
        <v>466516</v>
      </c>
      <c r="DM38" s="624"/>
      <c r="DN38" s="624"/>
      <c r="DO38" s="624"/>
      <c r="DP38" s="624"/>
      <c r="DQ38" s="624"/>
      <c r="DR38" s="624"/>
      <c r="DS38" s="624"/>
      <c r="DT38" s="624"/>
      <c r="DU38" s="624"/>
      <c r="DV38" s="625"/>
      <c r="DW38" s="628">
        <v>9.1999999999999993</v>
      </c>
      <c r="DX38" s="655"/>
      <c r="DY38" s="655"/>
      <c r="DZ38" s="655"/>
      <c r="EA38" s="655"/>
      <c r="EB38" s="655"/>
      <c r="EC38" s="656"/>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116860</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1746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427395</v>
      </c>
      <c r="CS39" s="653"/>
      <c r="CT39" s="653"/>
      <c r="CU39" s="653"/>
      <c r="CV39" s="653"/>
      <c r="CW39" s="653"/>
      <c r="CX39" s="653"/>
      <c r="CY39" s="654"/>
      <c r="CZ39" s="628">
        <v>5.0999999999999996</v>
      </c>
      <c r="DA39" s="655"/>
      <c r="DB39" s="655"/>
      <c r="DC39" s="658"/>
      <c r="DD39" s="632">
        <v>246133</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330</v>
      </c>
      <c r="C40" s="621"/>
      <c r="D40" s="621"/>
      <c r="E40" s="621"/>
      <c r="F40" s="621"/>
      <c r="G40" s="621"/>
      <c r="H40" s="621"/>
      <c r="I40" s="621"/>
      <c r="J40" s="621"/>
      <c r="K40" s="621"/>
      <c r="L40" s="621"/>
      <c r="M40" s="621"/>
      <c r="N40" s="621"/>
      <c r="O40" s="621"/>
      <c r="P40" s="621"/>
      <c r="Q40" s="622"/>
      <c r="R40" s="623">
        <v>10000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v>2546</v>
      </c>
      <c r="BA40" s="624"/>
      <c r="BB40" s="624"/>
      <c r="BC40" s="624"/>
      <c r="BD40" s="653"/>
      <c r="BE40" s="653"/>
      <c r="BF40" s="669"/>
      <c r="BG40" s="673" t="s">
        <v>332</v>
      </c>
      <c r="BH40" s="674"/>
      <c r="BI40" s="674"/>
      <c r="BJ40" s="674"/>
      <c r="BK40" s="674"/>
      <c r="BL40" s="211"/>
      <c r="BM40" s="621" t="s">
        <v>333</v>
      </c>
      <c r="BN40" s="621"/>
      <c r="BO40" s="621"/>
      <c r="BP40" s="621"/>
      <c r="BQ40" s="621"/>
      <c r="BR40" s="621"/>
      <c r="BS40" s="621"/>
      <c r="BT40" s="621"/>
      <c r="BU40" s="622"/>
      <c r="BV40" s="623">
        <v>90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272443</v>
      </c>
      <c r="CS40" s="624"/>
      <c r="CT40" s="624"/>
      <c r="CU40" s="624"/>
      <c r="CV40" s="624"/>
      <c r="CW40" s="624"/>
      <c r="CX40" s="624"/>
      <c r="CY40" s="625"/>
      <c r="CZ40" s="628">
        <v>3.3</v>
      </c>
      <c r="DA40" s="655"/>
      <c r="DB40" s="655"/>
      <c r="DC40" s="658"/>
      <c r="DD40" s="632">
        <v>266443</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335</v>
      </c>
      <c r="C41" s="645"/>
      <c r="D41" s="645"/>
      <c r="E41" s="645"/>
      <c r="F41" s="645"/>
      <c r="G41" s="645"/>
      <c r="H41" s="645"/>
      <c r="I41" s="645"/>
      <c r="J41" s="645"/>
      <c r="K41" s="645"/>
      <c r="L41" s="645"/>
      <c r="M41" s="645"/>
      <c r="N41" s="645"/>
      <c r="O41" s="645"/>
      <c r="P41" s="645"/>
      <c r="Q41" s="646"/>
      <c r="R41" s="698">
        <v>8583520</v>
      </c>
      <c r="S41" s="699"/>
      <c r="T41" s="699"/>
      <c r="U41" s="699"/>
      <c r="V41" s="699"/>
      <c r="W41" s="699"/>
      <c r="X41" s="699"/>
      <c r="Y41" s="700"/>
      <c r="Z41" s="701">
        <v>100</v>
      </c>
      <c r="AA41" s="701"/>
      <c r="AB41" s="701"/>
      <c r="AC41" s="701"/>
      <c r="AD41" s="702">
        <v>5033919</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89122</v>
      </c>
      <c r="BA41" s="624"/>
      <c r="BB41" s="624"/>
      <c r="BC41" s="624"/>
      <c r="BD41" s="653"/>
      <c r="BE41" s="653"/>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339</v>
      </c>
      <c r="AR42" s="706"/>
      <c r="AS42" s="706"/>
      <c r="AT42" s="706"/>
      <c r="AU42" s="706"/>
      <c r="AV42" s="706"/>
      <c r="AW42" s="706"/>
      <c r="AX42" s="706"/>
      <c r="AY42" s="707"/>
      <c r="AZ42" s="698">
        <v>494133</v>
      </c>
      <c r="BA42" s="699"/>
      <c r="BB42" s="699"/>
      <c r="BC42" s="699"/>
      <c r="BD42" s="682"/>
      <c r="BE42" s="682"/>
      <c r="BF42" s="684"/>
      <c r="BG42" s="675"/>
      <c r="BH42" s="676"/>
      <c r="BI42" s="676"/>
      <c r="BJ42" s="676"/>
      <c r="BK42" s="676"/>
      <c r="BL42" s="212"/>
      <c r="BM42" s="645" t="s">
        <v>340</v>
      </c>
      <c r="BN42" s="645"/>
      <c r="BO42" s="645"/>
      <c r="BP42" s="645"/>
      <c r="BQ42" s="645"/>
      <c r="BR42" s="645"/>
      <c r="BS42" s="645"/>
      <c r="BT42" s="645"/>
      <c r="BU42" s="646"/>
      <c r="BV42" s="698">
        <v>470</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1454972</v>
      </c>
      <c r="CS42" s="653"/>
      <c r="CT42" s="653"/>
      <c r="CU42" s="653"/>
      <c r="CV42" s="653"/>
      <c r="CW42" s="653"/>
      <c r="CX42" s="653"/>
      <c r="CY42" s="654"/>
      <c r="CZ42" s="628">
        <v>17.399999999999999</v>
      </c>
      <c r="DA42" s="655"/>
      <c r="DB42" s="655"/>
      <c r="DC42" s="658"/>
      <c r="DD42" s="632">
        <v>224808</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58338</v>
      </c>
      <c r="CS43" s="653"/>
      <c r="CT43" s="653"/>
      <c r="CU43" s="653"/>
      <c r="CV43" s="653"/>
      <c r="CW43" s="653"/>
      <c r="CX43" s="653"/>
      <c r="CY43" s="654"/>
      <c r="CZ43" s="628">
        <v>0.7</v>
      </c>
      <c r="DA43" s="655"/>
      <c r="DB43" s="655"/>
      <c r="DC43" s="658"/>
      <c r="DD43" s="632">
        <v>53699</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1406024</v>
      </c>
      <c r="CS44" s="624"/>
      <c r="CT44" s="624"/>
      <c r="CU44" s="624"/>
      <c r="CV44" s="624"/>
      <c r="CW44" s="624"/>
      <c r="CX44" s="624"/>
      <c r="CY44" s="625"/>
      <c r="CZ44" s="628">
        <v>16.8</v>
      </c>
      <c r="DA44" s="629"/>
      <c r="DB44" s="629"/>
      <c r="DC44" s="635"/>
      <c r="DD44" s="632">
        <v>209036</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372324</v>
      </c>
      <c r="CS45" s="653"/>
      <c r="CT45" s="653"/>
      <c r="CU45" s="653"/>
      <c r="CV45" s="653"/>
      <c r="CW45" s="653"/>
      <c r="CX45" s="653"/>
      <c r="CY45" s="654"/>
      <c r="CZ45" s="628">
        <v>4.5</v>
      </c>
      <c r="DA45" s="655"/>
      <c r="DB45" s="655"/>
      <c r="DC45" s="658"/>
      <c r="DD45" s="632">
        <v>11111</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1028000</v>
      </c>
      <c r="CS46" s="624"/>
      <c r="CT46" s="624"/>
      <c r="CU46" s="624"/>
      <c r="CV46" s="624"/>
      <c r="CW46" s="624"/>
      <c r="CX46" s="624"/>
      <c r="CY46" s="625"/>
      <c r="CZ46" s="628">
        <v>12.3</v>
      </c>
      <c r="DA46" s="629"/>
      <c r="DB46" s="629"/>
      <c r="DC46" s="635"/>
      <c r="DD46" s="632">
        <v>193387</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13"/>
      <c r="CD47" s="663"/>
      <c r="CE47" s="664"/>
      <c r="CF47" s="620" t="s">
        <v>349</v>
      </c>
      <c r="CG47" s="621"/>
      <c r="CH47" s="621"/>
      <c r="CI47" s="621"/>
      <c r="CJ47" s="621"/>
      <c r="CK47" s="621"/>
      <c r="CL47" s="621"/>
      <c r="CM47" s="621"/>
      <c r="CN47" s="621"/>
      <c r="CO47" s="621"/>
      <c r="CP47" s="621"/>
      <c r="CQ47" s="622"/>
      <c r="CR47" s="623">
        <v>48948</v>
      </c>
      <c r="CS47" s="653"/>
      <c r="CT47" s="653"/>
      <c r="CU47" s="653"/>
      <c r="CV47" s="653"/>
      <c r="CW47" s="653"/>
      <c r="CX47" s="653"/>
      <c r="CY47" s="654"/>
      <c r="CZ47" s="628">
        <v>0.6</v>
      </c>
      <c r="DA47" s="655"/>
      <c r="DB47" s="655"/>
      <c r="DC47" s="658"/>
      <c r="DD47" s="632">
        <v>15772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13"/>
      <c r="CD49" s="644" t="s">
        <v>351</v>
      </c>
      <c r="CE49" s="645"/>
      <c r="CF49" s="645"/>
      <c r="CG49" s="645"/>
      <c r="CH49" s="645"/>
      <c r="CI49" s="645"/>
      <c r="CJ49" s="645"/>
      <c r="CK49" s="645"/>
      <c r="CL49" s="645"/>
      <c r="CM49" s="645"/>
      <c r="CN49" s="645"/>
      <c r="CO49" s="645"/>
      <c r="CP49" s="645"/>
      <c r="CQ49" s="646"/>
      <c r="CR49" s="698">
        <v>8364740</v>
      </c>
      <c r="CS49" s="682"/>
      <c r="CT49" s="682"/>
      <c r="CU49" s="682"/>
      <c r="CV49" s="682"/>
      <c r="CW49" s="682"/>
      <c r="CX49" s="682"/>
      <c r="CY49" s="711"/>
      <c r="CZ49" s="703">
        <v>100</v>
      </c>
      <c r="DA49" s="712"/>
      <c r="DB49" s="712"/>
      <c r="DC49" s="713"/>
      <c r="DD49" s="714">
        <v>5874317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MeQiEr0T40Ss+ui4vLxv6sHtqgs5knDlSzlOKemJIpH654BhmlZ/NfuvceTaKaOYQT+BbuT0BE62G7KOVSqVpg==" saltValue="Dyru9+pNHP8qpdFJnwJyY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6" zoomScale="70" zoomScaleNormal="25" zoomScaleSheetLayoutView="70" workbookViewId="0">
      <selection activeCell="AK33" sqref="AK33:AO33"/>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8584</v>
      </c>
      <c r="R7" s="753"/>
      <c r="S7" s="753"/>
      <c r="T7" s="753"/>
      <c r="U7" s="753"/>
      <c r="V7" s="753">
        <v>8365</v>
      </c>
      <c r="W7" s="753"/>
      <c r="X7" s="753"/>
      <c r="Y7" s="753"/>
      <c r="Z7" s="753"/>
      <c r="AA7" s="753">
        <v>219</v>
      </c>
      <c r="AB7" s="753"/>
      <c r="AC7" s="753"/>
      <c r="AD7" s="753"/>
      <c r="AE7" s="754"/>
      <c r="AF7" s="755">
        <v>185</v>
      </c>
      <c r="AG7" s="756"/>
      <c r="AH7" s="756"/>
      <c r="AI7" s="756"/>
      <c r="AJ7" s="757"/>
      <c r="AK7" s="758">
        <v>448</v>
      </c>
      <c r="AL7" s="759"/>
      <c r="AM7" s="759"/>
      <c r="AN7" s="759"/>
      <c r="AO7" s="759"/>
      <c r="AP7" s="759">
        <v>7283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546</v>
      </c>
      <c r="BT7" s="747"/>
      <c r="BU7" s="747"/>
      <c r="BV7" s="747"/>
      <c r="BW7" s="747"/>
      <c r="BX7" s="747"/>
      <c r="BY7" s="747"/>
      <c r="BZ7" s="747"/>
      <c r="CA7" s="747"/>
      <c r="CB7" s="747"/>
      <c r="CC7" s="747"/>
      <c r="CD7" s="747"/>
      <c r="CE7" s="747"/>
      <c r="CF7" s="747"/>
      <c r="CG7" s="762"/>
      <c r="CH7" s="743">
        <v>2</v>
      </c>
      <c r="CI7" s="744"/>
      <c r="CJ7" s="744"/>
      <c r="CK7" s="744"/>
      <c r="CL7" s="745"/>
      <c r="CM7" s="743">
        <v>211</v>
      </c>
      <c r="CN7" s="744"/>
      <c r="CO7" s="744"/>
      <c r="CP7" s="744"/>
      <c r="CQ7" s="745"/>
      <c r="CR7" s="743">
        <v>146</v>
      </c>
      <c r="CS7" s="744"/>
      <c r="CT7" s="744"/>
      <c r="CU7" s="744"/>
      <c r="CV7" s="745"/>
      <c r="CW7" s="743" t="s">
        <v>545</v>
      </c>
      <c r="CX7" s="744"/>
      <c r="CY7" s="744"/>
      <c r="CZ7" s="744"/>
      <c r="DA7" s="745"/>
      <c r="DB7" s="743" t="s">
        <v>486</v>
      </c>
      <c r="DC7" s="744"/>
      <c r="DD7" s="744"/>
      <c r="DE7" s="744"/>
      <c r="DF7" s="745"/>
      <c r="DG7" s="743" t="s">
        <v>486</v>
      </c>
      <c r="DH7" s="744"/>
      <c r="DI7" s="744"/>
      <c r="DJ7" s="744"/>
      <c r="DK7" s="745"/>
      <c r="DL7" s="743" t="s">
        <v>486</v>
      </c>
      <c r="DM7" s="744"/>
      <c r="DN7" s="744"/>
      <c r="DO7" s="744"/>
      <c r="DP7" s="745"/>
      <c r="DQ7" s="743" t="s">
        <v>486</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547</v>
      </c>
      <c r="BT8" s="774"/>
      <c r="BU8" s="774"/>
      <c r="BV8" s="774"/>
      <c r="BW8" s="774"/>
      <c r="BX8" s="774"/>
      <c r="BY8" s="774"/>
      <c r="BZ8" s="774"/>
      <c r="CA8" s="774"/>
      <c r="CB8" s="774"/>
      <c r="CC8" s="774"/>
      <c r="CD8" s="774"/>
      <c r="CE8" s="774"/>
      <c r="CF8" s="774"/>
      <c r="CG8" s="775"/>
      <c r="CH8" s="776">
        <v>9</v>
      </c>
      <c r="CI8" s="777"/>
      <c r="CJ8" s="777"/>
      <c r="CK8" s="777"/>
      <c r="CL8" s="778"/>
      <c r="CM8" s="776">
        <v>182</v>
      </c>
      <c r="CN8" s="777"/>
      <c r="CO8" s="777"/>
      <c r="CP8" s="777"/>
      <c r="CQ8" s="778"/>
      <c r="CR8" s="776">
        <v>16</v>
      </c>
      <c r="CS8" s="777"/>
      <c r="CT8" s="777"/>
      <c r="CU8" s="777"/>
      <c r="CV8" s="778"/>
      <c r="CW8" s="776" t="s">
        <v>486</v>
      </c>
      <c r="CX8" s="777"/>
      <c r="CY8" s="777"/>
      <c r="CZ8" s="777"/>
      <c r="DA8" s="778"/>
      <c r="DB8" s="776" t="s">
        <v>486</v>
      </c>
      <c r="DC8" s="777"/>
      <c r="DD8" s="777"/>
      <c r="DE8" s="777"/>
      <c r="DF8" s="778"/>
      <c r="DG8" s="776" t="s">
        <v>486</v>
      </c>
      <c r="DH8" s="777"/>
      <c r="DI8" s="777"/>
      <c r="DJ8" s="777"/>
      <c r="DK8" s="778"/>
      <c r="DL8" s="776" t="s">
        <v>486</v>
      </c>
      <c r="DM8" s="777"/>
      <c r="DN8" s="777"/>
      <c r="DO8" s="777"/>
      <c r="DP8" s="778"/>
      <c r="DQ8" s="776" t="s">
        <v>486</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548</v>
      </c>
      <c r="BT9" s="774"/>
      <c r="BU9" s="774"/>
      <c r="BV9" s="774"/>
      <c r="BW9" s="774"/>
      <c r="BX9" s="774"/>
      <c r="BY9" s="774"/>
      <c r="BZ9" s="774"/>
      <c r="CA9" s="774"/>
      <c r="CB9" s="774"/>
      <c r="CC9" s="774"/>
      <c r="CD9" s="774"/>
      <c r="CE9" s="774"/>
      <c r="CF9" s="774"/>
      <c r="CG9" s="775"/>
      <c r="CH9" s="776">
        <v>5</v>
      </c>
      <c r="CI9" s="777"/>
      <c r="CJ9" s="777"/>
      <c r="CK9" s="777"/>
      <c r="CL9" s="778"/>
      <c r="CM9" s="776">
        <v>21</v>
      </c>
      <c r="CN9" s="777"/>
      <c r="CO9" s="777"/>
      <c r="CP9" s="777"/>
      <c r="CQ9" s="778"/>
      <c r="CR9" s="776">
        <v>34</v>
      </c>
      <c r="CS9" s="777"/>
      <c r="CT9" s="777"/>
      <c r="CU9" s="777"/>
      <c r="CV9" s="778"/>
      <c r="CW9" s="776">
        <v>9</v>
      </c>
      <c r="CX9" s="777"/>
      <c r="CY9" s="777"/>
      <c r="CZ9" s="777"/>
      <c r="DA9" s="778"/>
      <c r="DB9" s="776" t="s">
        <v>486</v>
      </c>
      <c r="DC9" s="777"/>
      <c r="DD9" s="777"/>
      <c r="DE9" s="777"/>
      <c r="DF9" s="778"/>
      <c r="DG9" s="776" t="s">
        <v>486</v>
      </c>
      <c r="DH9" s="777"/>
      <c r="DI9" s="777"/>
      <c r="DJ9" s="777"/>
      <c r="DK9" s="778"/>
      <c r="DL9" s="776" t="s">
        <v>486</v>
      </c>
      <c r="DM9" s="777"/>
      <c r="DN9" s="777"/>
      <c r="DO9" s="777"/>
      <c r="DP9" s="778"/>
      <c r="DQ9" s="776" t="s">
        <v>486</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549</v>
      </c>
      <c r="BT10" s="774"/>
      <c r="BU10" s="774"/>
      <c r="BV10" s="774"/>
      <c r="BW10" s="774"/>
      <c r="BX10" s="774"/>
      <c r="BY10" s="774"/>
      <c r="BZ10" s="774"/>
      <c r="CA10" s="774"/>
      <c r="CB10" s="774"/>
      <c r="CC10" s="774"/>
      <c r="CD10" s="774"/>
      <c r="CE10" s="774"/>
      <c r="CF10" s="774"/>
      <c r="CG10" s="775"/>
      <c r="CH10" s="776">
        <v>5</v>
      </c>
      <c r="CI10" s="777"/>
      <c r="CJ10" s="777"/>
      <c r="CK10" s="777"/>
      <c r="CL10" s="778"/>
      <c r="CM10" s="776">
        <v>53</v>
      </c>
      <c r="CN10" s="777"/>
      <c r="CO10" s="777"/>
      <c r="CP10" s="777"/>
      <c r="CQ10" s="778"/>
      <c r="CR10" s="776">
        <v>43</v>
      </c>
      <c r="CS10" s="777"/>
      <c r="CT10" s="777"/>
      <c r="CU10" s="777"/>
      <c r="CV10" s="778"/>
      <c r="CW10" s="776" t="s">
        <v>486</v>
      </c>
      <c r="CX10" s="777"/>
      <c r="CY10" s="777"/>
      <c r="CZ10" s="777"/>
      <c r="DA10" s="778"/>
      <c r="DB10" s="776" t="s">
        <v>486</v>
      </c>
      <c r="DC10" s="777"/>
      <c r="DD10" s="777"/>
      <c r="DE10" s="777"/>
      <c r="DF10" s="778"/>
      <c r="DG10" s="776" t="s">
        <v>486</v>
      </c>
      <c r="DH10" s="777"/>
      <c r="DI10" s="777"/>
      <c r="DJ10" s="777"/>
      <c r="DK10" s="778"/>
      <c r="DL10" s="776" t="s">
        <v>486</v>
      </c>
      <c r="DM10" s="777"/>
      <c r="DN10" s="777"/>
      <c r="DO10" s="777"/>
      <c r="DP10" s="778"/>
      <c r="DQ10" s="776" t="s">
        <v>486</v>
      </c>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550</v>
      </c>
      <c r="BT11" s="774"/>
      <c r="BU11" s="774"/>
      <c r="BV11" s="774"/>
      <c r="BW11" s="774"/>
      <c r="BX11" s="774"/>
      <c r="BY11" s="774"/>
      <c r="BZ11" s="774"/>
      <c r="CA11" s="774"/>
      <c r="CB11" s="774"/>
      <c r="CC11" s="774"/>
      <c r="CD11" s="774"/>
      <c r="CE11" s="774"/>
      <c r="CF11" s="774"/>
      <c r="CG11" s="775"/>
      <c r="CH11" s="776">
        <v>3</v>
      </c>
      <c r="CI11" s="777"/>
      <c r="CJ11" s="777"/>
      <c r="CK11" s="777"/>
      <c r="CL11" s="778"/>
      <c r="CM11" s="776">
        <v>45</v>
      </c>
      <c r="CN11" s="777"/>
      <c r="CO11" s="777"/>
      <c r="CP11" s="777"/>
      <c r="CQ11" s="778"/>
      <c r="CR11" s="776">
        <v>26</v>
      </c>
      <c r="CS11" s="777"/>
      <c r="CT11" s="777"/>
      <c r="CU11" s="777"/>
      <c r="CV11" s="778"/>
      <c r="CW11" s="776" t="s">
        <v>486</v>
      </c>
      <c r="CX11" s="777"/>
      <c r="CY11" s="777"/>
      <c r="CZ11" s="777"/>
      <c r="DA11" s="778"/>
      <c r="DB11" s="776" t="s">
        <v>486</v>
      </c>
      <c r="DC11" s="777"/>
      <c r="DD11" s="777"/>
      <c r="DE11" s="777"/>
      <c r="DF11" s="778"/>
      <c r="DG11" s="776" t="s">
        <v>486</v>
      </c>
      <c r="DH11" s="777"/>
      <c r="DI11" s="777"/>
      <c r="DJ11" s="777"/>
      <c r="DK11" s="778"/>
      <c r="DL11" s="776" t="s">
        <v>486</v>
      </c>
      <c r="DM11" s="777"/>
      <c r="DN11" s="777"/>
      <c r="DO11" s="777"/>
      <c r="DP11" s="778"/>
      <c r="DQ11" s="776" t="s">
        <v>486</v>
      </c>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t="s">
        <v>551</v>
      </c>
      <c r="BT12" s="774"/>
      <c r="BU12" s="774"/>
      <c r="BV12" s="774"/>
      <c r="BW12" s="774"/>
      <c r="BX12" s="774"/>
      <c r="BY12" s="774"/>
      <c r="BZ12" s="774"/>
      <c r="CA12" s="774"/>
      <c r="CB12" s="774"/>
      <c r="CC12" s="774"/>
      <c r="CD12" s="774"/>
      <c r="CE12" s="774"/>
      <c r="CF12" s="774"/>
      <c r="CG12" s="775"/>
      <c r="CH12" s="776">
        <v>10</v>
      </c>
      <c r="CI12" s="777"/>
      <c r="CJ12" s="777"/>
      <c r="CK12" s="777"/>
      <c r="CL12" s="778"/>
      <c r="CM12" s="776">
        <v>85</v>
      </c>
      <c r="CN12" s="777"/>
      <c r="CO12" s="777"/>
      <c r="CP12" s="777"/>
      <c r="CQ12" s="778"/>
      <c r="CR12" s="776">
        <v>30</v>
      </c>
      <c r="CS12" s="777"/>
      <c r="CT12" s="777"/>
      <c r="CU12" s="777"/>
      <c r="CV12" s="778"/>
      <c r="CW12" s="776" t="s">
        <v>486</v>
      </c>
      <c r="CX12" s="777"/>
      <c r="CY12" s="777"/>
      <c r="CZ12" s="777"/>
      <c r="DA12" s="778"/>
      <c r="DB12" s="776" t="s">
        <v>486</v>
      </c>
      <c r="DC12" s="777"/>
      <c r="DD12" s="777"/>
      <c r="DE12" s="777"/>
      <c r="DF12" s="778"/>
      <c r="DG12" s="776" t="s">
        <v>486</v>
      </c>
      <c r="DH12" s="777"/>
      <c r="DI12" s="777"/>
      <c r="DJ12" s="777"/>
      <c r="DK12" s="778"/>
      <c r="DL12" s="776" t="s">
        <v>486</v>
      </c>
      <c r="DM12" s="777"/>
      <c r="DN12" s="777"/>
      <c r="DO12" s="777"/>
      <c r="DP12" s="778"/>
      <c r="DQ12" s="776" t="s">
        <v>486</v>
      </c>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8584</v>
      </c>
      <c r="R23" s="793"/>
      <c r="S23" s="793"/>
      <c r="T23" s="793"/>
      <c r="U23" s="793"/>
      <c r="V23" s="793">
        <v>8365</v>
      </c>
      <c r="W23" s="793"/>
      <c r="X23" s="793"/>
      <c r="Y23" s="793"/>
      <c r="Z23" s="793"/>
      <c r="AA23" s="793">
        <v>219</v>
      </c>
      <c r="AB23" s="793"/>
      <c r="AC23" s="793"/>
      <c r="AD23" s="793"/>
      <c r="AE23" s="794"/>
      <c r="AF23" s="795">
        <v>185</v>
      </c>
      <c r="AG23" s="793"/>
      <c r="AH23" s="793"/>
      <c r="AI23" s="793"/>
      <c r="AJ23" s="796"/>
      <c r="AK23" s="797"/>
      <c r="AL23" s="798"/>
      <c r="AM23" s="798"/>
      <c r="AN23" s="798"/>
      <c r="AO23" s="798"/>
      <c r="AP23" s="793">
        <v>7283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1163</v>
      </c>
      <c r="R28" s="823"/>
      <c r="S28" s="823"/>
      <c r="T28" s="823"/>
      <c r="U28" s="823"/>
      <c r="V28" s="823">
        <v>1134</v>
      </c>
      <c r="W28" s="823"/>
      <c r="X28" s="823"/>
      <c r="Y28" s="823"/>
      <c r="Z28" s="823"/>
      <c r="AA28" s="823">
        <v>30</v>
      </c>
      <c r="AB28" s="823"/>
      <c r="AC28" s="823"/>
      <c r="AD28" s="823"/>
      <c r="AE28" s="824"/>
      <c r="AF28" s="825">
        <v>30</v>
      </c>
      <c r="AG28" s="823"/>
      <c r="AH28" s="823"/>
      <c r="AI28" s="823"/>
      <c r="AJ28" s="826"/>
      <c r="AK28" s="827">
        <v>125</v>
      </c>
      <c r="AL28" s="828"/>
      <c r="AM28" s="828"/>
      <c r="AN28" s="828"/>
      <c r="AO28" s="828"/>
      <c r="AP28" s="828" t="s">
        <v>545</v>
      </c>
      <c r="AQ28" s="828"/>
      <c r="AR28" s="828"/>
      <c r="AS28" s="828"/>
      <c r="AT28" s="828"/>
      <c r="AU28" s="828" t="s">
        <v>545</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1761</v>
      </c>
      <c r="R29" s="784"/>
      <c r="S29" s="784"/>
      <c r="T29" s="784"/>
      <c r="U29" s="784"/>
      <c r="V29" s="784">
        <v>1694</v>
      </c>
      <c r="W29" s="784"/>
      <c r="X29" s="784"/>
      <c r="Y29" s="784"/>
      <c r="Z29" s="784"/>
      <c r="AA29" s="784">
        <v>67</v>
      </c>
      <c r="AB29" s="784"/>
      <c r="AC29" s="784"/>
      <c r="AD29" s="784"/>
      <c r="AE29" s="785"/>
      <c r="AF29" s="786">
        <v>67</v>
      </c>
      <c r="AG29" s="787"/>
      <c r="AH29" s="787"/>
      <c r="AI29" s="787"/>
      <c r="AJ29" s="788"/>
      <c r="AK29" s="834">
        <v>273</v>
      </c>
      <c r="AL29" s="830"/>
      <c r="AM29" s="830"/>
      <c r="AN29" s="830"/>
      <c r="AO29" s="830"/>
      <c r="AP29" s="830" t="s">
        <v>545</v>
      </c>
      <c r="AQ29" s="830"/>
      <c r="AR29" s="830"/>
      <c r="AS29" s="830"/>
      <c r="AT29" s="830"/>
      <c r="AU29" s="830" t="s">
        <v>545</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201</v>
      </c>
      <c r="R30" s="784"/>
      <c r="S30" s="784"/>
      <c r="T30" s="784"/>
      <c r="U30" s="784"/>
      <c r="V30" s="784">
        <v>201</v>
      </c>
      <c r="W30" s="784"/>
      <c r="X30" s="784"/>
      <c r="Y30" s="784"/>
      <c r="Z30" s="784"/>
      <c r="AA30" s="784">
        <v>0</v>
      </c>
      <c r="AB30" s="784"/>
      <c r="AC30" s="784"/>
      <c r="AD30" s="784"/>
      <c r="AE30" s="785"/>
      <c r="AF30" s="786" t="s">
        <v>122</v>
      </c>
      <c r="AG30" s="787"/>
      <c r="AH30" s="787"/>
      <c r="AI30" s="787"/>
      <c r="AJ30" s="788"/>
      <c r="AK30" s="834">
        <v>56</v>
      </c>
      <c r="AL30" s="830"/>
      <c r="AM30" s="830"/>
      <c r="AN30" s="830"/>
      <c r="AO30" s="830"/>
      <c r="AP30" s="830" t="s">
        <v>545</v>
      </c>
      <c r="AQ30" s="830"/>
      <c r="AR30" s="830"/>
      <c r="AS30" s="830"/>
      <c r="AT30" s="830"/>
      <c r="AU30" s="830" t="s">
        <v>545</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412</v>
      </c>
      <c r="R31" s="784"/>
      <c r="S31" s="784"/>
      <c r="T31" s="784"/>
      <c r="U31" s="784"/>
      <c r="V31" s="784">
        <v>451</v>
      </c>
      <c r="W31" s="784"/>
      <c r="X31" s="784"/>
      <c r="Y31" s="784"/>
      <c r="Z31" s="784"/>
      <c r="AA31" s="784">
        <v>-40</v>
      </c>
      <c r="AB31" s="784"/>
      <c r="AC31" s="784"/>
      <c r="AD31" s="784"/>
      <c r="AE31" s="785"/>
      <c r="AF31" s="786">
        <v>89</v>
      </c>
      <c r="AG31" s="787"/>
      <c r="AH31" s="787"/>
      <c r="AI31" s="787"/>
      <c r="AJ31" s="788"/>
      <c r="AK31" s="834">
        <v>369</v>
      </c>
      <c r="AL31" s="830"/>
      <c r="AM31" s="830"/>
      <c r="AN31" s="830"/>
      <c r="AO31" s="830"/>
      <c r="AP31" s="830">
        <v>2727</v>
      </c>
      <c r="AQ31" s="830"/>
      <c r="AR31" s="830"/>
      <c r="AS31" s="830"/>
      <c r="AT31" s="830"/>
      <c r="AU31" s="830">
        <v>1200</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293</v>
      </c>
      <c r="R32" s="784"/>
      <c r="S32" s="784"/>
      <c r="T32" s="784"/>
      <c r="U32" s="784"/>
      <c r="V32" s="784">
        <v>294</v>
      </c>
      <c r="W32" s="784"/>
      <c r="X32" s="784"/>
      <c r="Y32" s="784"/>
      <c r="Z32" s="784"/>
      <c r="AA32" s="784">
        <v>-1</v>
      </c>
      <c r="AB32" s="784"/>
      <c r="AC32" s="784"/>
      <c r="AD32" s="784"/>
      <c r="AE32" s="785"/>
      <c r="AF32" s="786">
        <v>44</v>
      </c>
      <c r="AG32" s="787"/>
      <c r="AH32" s="787"/>
      <c r="AI32" s="787"/>
      <c r="AJ32" s="788"/>
      <c r="AK32" s="834">
        <v>155</v>
      </c>
      <c r="AL32" s="830"/>
      <c r="AM32" s="830"/>
      <c r="AN32" s="830"/>
      <c r="AO32" s="830"/>
      <c r="AP32" s="830">
        <v>667</v>
      </c>
      <c r="AQ32" s="830"/>
      <c r="AR32" s="830"/>
      <c r="AS32" s="830"/>
      <c r="AT32" s="830"/>
      <c r="AU32" s="830">
        <v>667</v>
      </c>
      <c r="AV32" s="830"/>
      <c r="AW32" s="830"/>
      <c r="AX32" s="830"/>
      <c r="AY32" s="830"/>
      <c r="AZ32" s="831"/>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230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552</v>
      </c>
      <c r="C68" s="870"/>
      <c r="D68" s="870"/>
      <c r="E68" s="870"/>
      <c r="F68" s="870"/>
      <c r="G68" s="870"/>
      <c r="H68" s="870"/>
      <c r="I68" s="870"/>
      <c r="J68" s="870"/>
      <c r="K68" s="870"/>
      <c r="L68" s="870"/>
      <c r="M68" s="870"/>
      <c r="N68" s="870"/>
      <c r="O68" s="870"/>
      <c r="P68" s="871"/>
      <c r="Q68" s="872">
        <v>182</v>
      </c>
      <c r="R68" s="866"/>
      <c r="S68" s="866"/>
      <c r="T68" s="866"/>
      <c r="U68" s="866"/>
      <c r="V68" s="866">
        <v>152</v>
      </c>
      <c r="W68" s="866"/>
      <c r="X68" s="866"/>
      <c r="Y68" s="866"/>
      <c r="Z68" s="866"/>
      <c r="AA68" s="866">
        <v>30</v>
      </c>
      <c r="AB68" s="866"/>
      <c r="AC68" s="866"/>
      <c r="AD68" s="866"/>
      <c r="AE68" s="866"/>
      <c r="AF68" s="866">
        <v>30</v>
      </c>
      <c r="AG68" s="866"/>
      <c r="AH68" s="866"/>
      <c r="AI68" s="866"/>
      <c r="AJ68" s="866"/>
      <c r="AK68" s="866" t="s">
        <v>545</v>
      </c>
      <c r="AL68" s="866"/>
      <c r="AM68" s="866"/>
      <c r="AN68" s="866"/>
      <c r="AO68" s="866"/>
      <c r="AP68" s="866" t="s">
        <v>545</v>
      </c>
      <c r="AQ68" s="866"/>
      <c r="AR68" s="866"/>
      <c r="AS68" s="866"/>
      <c r="AT68" s="866"/>
      <c r="AU68" s="866" t="s">
        <v>545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553</v>
      </c>
      <c r="C69" s="874"/>
      <c r="D69" s="874"/>
      <c r="E69" s="874"/>
      <c r="F69" s="874"/>
      <c r="G69" s="874"/>
      <c r="H69" s="874"/>
      <c r="I69" s="874"/>
      <c r="J69" s="874"/>
      <c r="K69" s="874"/>
      <c r="L69" s="874"/>
      <c r="M69" s="874"/>
      <c r="N69" s="874"/>
      <c r="O69" s="874"/>
      <c r="P69" s="875"/>
      <c r="Q69" s="876">
        <v>729</v>
      </c>
      <c r="R69" s="830"/>
      <c r="S69" s="830"/>
      <c r="T69" s="830"/>
      <c r="U69" s="830"/>
      <c r="V69" s="830">
        <v>691</v>
      </c>
      <c r="W69" s="830"/>
      <c r="X69" s="830"/>
      <c r="Y69" s="830"/>
      <c r="Z69" s="830"/>
      <c r="AA69" s="830">
        <v>38</v>
      </c>
      <c r="AB69" s="830"/>
      <c r="AC69" s="830"/>
      <c r="AD69" s="830"/>
      <c r="AE69" s="830"/>
      <c r="AF69" s="830">
        <v>30</v>
      </c>
      <c r="AG69" s="830"/>
      <c r="AH69" s="830"/>
      <c r="AI69" s="830"/>
      <c r="AJ69" s="830"/>
      <c r="AK69" s="830" t="s">
        <v>545</v>
      </c>
      <c r="AL69" s="830"/>
      <c r="AM69" s="830"/>
      <c r="AN69" s="830"/>
      <c r="AO69" s="830"/>
      <c r="AP69" s="830">
        <v>108</v>
      </c>
      <c r="AQ69" s="830"/>
      <c r="AR69" s="830"/>
      <c r="AS69" s="830"/>
      <c r="AT69" s="830"/>
      <c r="AU69" s="830">
        <v>32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554</v>
      </c>
      <c r="C70" s="874"/>
      <c r="D70" s="874"/>
      <c r="E70" s="874"/>
      <c r="F70" s="874"/>
      <c r="G70" s="874"/>
      <c r="H70" s="874"/>
      <c r="I70" s="874"/>
      <c r="J70" s="874"/>
      <c r="K70" s="874"/>
      <c r="L70" s="874"/>
      <c r="M70" s="874"/>
      <c r="N70" s="874"/>
      <c r="O70" s="874"/>
      <c r="P70" s="875"/>
      <c r="Q70" s="876">
        <v>850</v>
      </c>
      <c r="R70" s="830"/>
      <c r="S70" s="830"/>
      <c r="T70" s="830"/>
      <c r="U70" s="830"/>
      <c r="V70" s="830">
        <v>826</v>
      </c>
      <c r="W70" s="830"/>
      <c r="X70" s="830"/>
      <c r="Y70" s="830"/>
      <c r="Z70" s="830"/>
      <c r="AA70" s="830">
        <v>24</v>
      </c>
      <c r="AB70" s="830"/>
      <c r="AC70" s="830"/>
      <c r="AD70" s="830"/>
      <c r="AE70" s="830"/>
      <c r="AF70" s="830">
        <v>24</v>
      </c>
      <c r="AG70" s="830"/>
      <c r="AH70" s="830"/>
      <c r="AI70" s="830"/>
      <c r="AJ70" s="830"/>
      <c r="AK70" s="830" t="s">
        <v>545</v>
      </c>
      <c r="AL70" s="830"/>
      <c r="AM70" s="830"/>
      <c r="AN70" s="830"/>
      <c r="AO70" s="830"/>
      <c r="AP70" s="830" t="s">
        <v>545</v>
      </c>
      <c r="AQ70" s="830"/>
      <c r="AR70" s="830"/>
      <c r="AS70" s="830"/>
      <c r="AT70" s="830"/>
      <c r="AU70" s="830" t="s">
        <v>545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555</v>
      </c>
      <c r="C71" s="874"/>
      <c r="D71" s="874"/>
      <c r="E71" s="874"/>
      <c r="F71" s="874"/>
      <c r="G71" s="874"/>
      <c r="H71" s="874"/>
      <c r="I71" s="874"/>
      <c r="J71" s="874"/>
      <c r="K71" s="874"/>
      <c r="L71" s="874"/>
      <c r="M71" s="874"/>
      <c r="N71" s="874"/>
      <c r="O71" s="874"/>
      <c r="P71" s="875"/>
      <c r="Q71" s="876">
        <v>313</v>
      </c>
      <c r="R71" s="830"/>
      <c r="S71" s="830"/>
      <c r="T71" s="830"/>
      <c r="U71" s="830"/>
      <c r="V71" s="830">
        <v>303</v>
      </c>
      <c r="W71" s="830"/>
      <c r="X71" s="830"/>
      <c r="Y71" s="830"/>
      <c r="Z71" s="830"/>
      <c r="AA71" s="830">
        <v>10</v>
      </c>
      <c r="AB71" s="830"/>
      <c r="AC71" s="830"/>
      <c r="AD71" s="830"/>
      <c r="AE71" s="830"/>
      <c r="AF71" s="830">
        <v>10</v>
      </c>
      <c r="AG71" s="830"/>
      <c r="AH71" s="830"/>
      <c r="AI71" s="830"/>
      <c r="AJ71" s="830"/>
      <c r="AK71" s="830">
        <v>82</v>
      </c>
      <c r="AL71" s="830"/>
      <c r="AM71" s="830"/>
      <c r="AN71" s="830"/>
      <c r="AO71" s="830"/>
      <c r="AP71" s="830" t="s">
        <v>545</v>
      </c>
      <c r="AQ71" s="830"/>
      <c r="AR71" s="830"/>
      <c r="AS71" s="830"/>
      <c r="AT71" s="830"/>
      <c r="AU71" s="830" t="s">
        <v>545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556</v>
      </c>
      <c r="C72" s="874"/>
      <c r="D72" s="874"/>
      <c r="E72" s="874"/>
      <c r="F72" s="874"/>
      <c r="G72" s="874"/>
      <c r="H72" s="874"/>
      <c r="I72" s="874"/>
      <c r="J72" s="874"/>
      <c r="K72" s="874"/>
      <c r="L72" s="874"/>
      <c r="M72" s="874"/>
      <c r="N72" s="874"/>
      <c r="O72" s="874"/>
      <c r="P72" s="875"/>
      <c r="Q72" s="876">
        <v>64</v>
      </c>
      <c r="R72" s="830"/>
      <c r="S72" s="830"/>
      <c r="T72" s="830"/>
      <c r="U72" s="830"/>
      <c r="V72" s="830">
        <v>62</v>
      </c>
      <c r="W72" s="830"/>
      <c r="X72" s="830"/>
      <c r="Y72" s="830"/>
      <c r="Z72" s="830"/>
      <c r="AA72" s="830">
        <v>2</v>
      </c>
      <c r="AB72" s="830"/>
      <c r="AC72" s="830"/>
      <c r="AD72" s="830"/>
      <c r="AE72" s="830"/>
      <c r="AF72" s="830">
        <v>2</v>
      </c>
      <c r="AG72" s="830"/>
      <c r="AH72" s="830"/>
      <c r="AI72" s="830"/>
      <c r="AJ72" s="830"/>
      <c r="AK72" s="830" t="s">
        <v>545</v>
      </c>
      <c r="AL72" s="830"/>
      <c r="AM72" s="830"/>
      <c r="AN72" s="830"/>
      <c r="AO72" s="830"/>
      <c r="AP72" s="830" t="s">
        <v>545</v>
      </c>
      <c r="AQ72" s="830"/>
      <c r="AR72" s="830"/>
      <c r="AS72" s="830"/>
      <c r="AT72" s="830"/>
      <c r="AU72" s="830" t="s">
        <v>545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557</v>
      </c>
      <c r="C73" s="874"/>
      <c r="D73" s="874"/>
      <c r="E73" s="874"/>
      <c r="F73" s="874"/>
      <c r="G73" s="874"/>
      <c r="H73" s="874"/>
      <c r="I73" s="874"/>
      <c r="J73" s="874"/>
      <c r="K73" s="874"/>
      <c r="L73" s="874"/>
      <c r="M73" s="874"/>
      <c r="N73" s="874"/>
      <c r="O73" s="874"/>
      <c r="P73" s="875"/>
      <c r="Q73" s="876">
        <v>134</v>
      </c>
      <c r="R73" s="830"/>
      <c r="S73" s="830"/>
      <c r="T73" s="830"/>
      <c r="U73" s="830"/>
      <c r="V73" s="830">
        <v>120</v>
      </c>
      <c r="W73" s="830"/>
      <c r="X73" s="830"/>
      <c r="Y73" s="830"/>
      <c r="Z73" s="830"/>
      <c r="AA73" s="830">
        <v>14</v>
      </c>
      <c r="AB73" s="830"/>
      <c r="AC73" s="830"/>
      <c r="AD73" s="830"/>
      <c r="AE73" s="830"/>
      <c r="AF73" s="830">
        <v>14</v>
      </c>
      <c r="AG73" s="830"/>
      <c r="AH73" s="830"/>
      <c r="AI73" s="830"/>
      <c r="AJ73" s="830"/>
      <c r="AK73" s="830" t="s">
        <v>545</v>
      </c>
      <c r="AL73" s="830"/>
      <c r="AM73" s="830"/>
      <c r="AN73" s="830"/>
      <c r="AO73" s="830"/>
      <c r="AP73" s="830" t="s">
        <v>545</v>
      </c>
      <c r="AQ73" s="830"/>
      <c r="AR73" s="830"/>
      <c r="AS73" s="830"/>
      <c r="AT73" s="830"/>
      <c r="AU73" s="830" t="s">
        <v>545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558</v>
      </c>
      <c r="C74" s="874"/>
      <c r="D74" s="874"/>
      <c r="E74" s="874"/>
      <c r="F74" s="874"/>
      <c r="G74" s="874"/>
      <c r="H74" s="874"/>
      <c r="I74" s="874"/>
      <c r="J74" s="874"/>
      <c r="K74" s="874"/>
      <c r="L74" s="874"/>
      <c r="M74" s="874"/>
      <c r="N74" s="874"/>
      <c r="O74" s="874"/>
      <c r="P74" s="875"/>
      <c r="Q74" s="876">
        <v>7</v>
      </c>
      <c r="R74" s="830"/>
      <c r="S74" s="830"/>
      <c r="T74" s="830"/>
      <c r="U74" s="830"/>
      <c r="V74" s="830">
        <v>5</v>
      </c>
      <c r="W74" s="830"/>
      <c r="X74" s="830"/>
      <c r="Y74" s="830"/>
      <c r="Z74" s="830"/>
      <c r="AA74" s="830">
        <v>2</v>
      </c>
      <c r="AB74" s="830"/>
      <c r="AC74" s="830"/>
      <c r="AD74" s="830"/>
      <c r="AE74" s="830"/>
      <c r="AF74" s="830">
        <v>2</v>
      </c>
      <c r="AG74" s="830"/>
      <c r="AH74" s="830"/>
      <c r="AI74" s="830"/>
      <c r="AJ74" s="830"/>
      <c r="AK74" s="830" t="s">
        <v>545</v>
      </c>
      <c r="AL74" s="830"/>
      <c r="AM74" s="830"/>
      <c r="AN74" s="830"/>
      <c r="AO74" s="830"/>
      <c r="AP74" s="830" t="s">
        <v>545</v>
      </c>
      <c r="AQ74" s="830"/>
      <c r="AR74" s="830"/>
      <c r="AS74" s="830"/>
      <c r="AT74" s="830"/>
      <c r="AU74" s="830" t="s">
        <v>545</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559</v>
      </c>
      <c r="C75" s="874"/>
      <c r="D75" s="874"/>
      <c r="E75" s="874"/>
      <c r="F75" s="874"/>
      <c r="G75" s="874"/>
      <c r="H75" s="874"/>
      <c r="I75" s="874"/>
      <c r="J75" s="874"/>
      <c r="K75" s="874"/>
      <c r="L75" s="874"/>
      <c r="M75" s="874"/>
      <c r="N75" s="874"/>
      <c r="O75" s="874"/>
      <c r="P75" s="875"/>
      <c r="Q75" s="877">
        <v>6749</v>
      </c>
      <c r="R75" s="878"/>
      <c r="S75" s="878"/>
      <c r="T75" s="878"/>
      <c r="U75" s="834"/>
      <c r="V75" s="879">
        <v>5729</v>
      </c>
      <c r="W75" s="878"/>
      <c r="X75" s="878"/>
      <c r="Y75" s="878"/>
      <c r="Z75" s="834"/>
      <c r="AA75" s="879">
        <v>1019</v>
      </c>
      <c r="AB75" s="878"/>
      <c r="AC75" s="878"/>
      <c r="AD75" s="878"/>
      <c r="AE75" s="834"/>
      <c r="AF75" s="879">
        <v>1019</v>
      </c>
      <c r="AG75" s="878"/>
      <c r="AH75" s="878"/>
      <c r="AI75" s="878"/>
      <c r="AJ75" s="834"/>
      <c r="AK75" s="879">
        <v>17</v>
      </c>
      <c r="AL75" s="878"/>
      <c r="AM75" s="878"/>
      <c r="AN75" s="878"/>
      <c r="AO75" s="834"/>
      <c r="AP75" s="879" t="s">
        <v>545</v>
      </c>
      <c r="AQ75" s="878"/>
      <c r="AR75" s="878"/>
      <c r="AS75" s="878"/>
      <c r="AT75" s="834"/>
      <c r="AU75" s="879" t="s">
        <v>545</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560</v>
      </c>
      <c r="C76" s="874"/>
      <c r="D76" s="874"/>
      <c r="E76" s="874"/>
      <c r="F76" s="874"/>
      <c r="G76" s="874"/>
      <c r="H76" s="874"/>
      <c r="I76" s="874"/>
      <c r="J76" s="874"/>
      <c r="K76" s="874"/>
      <c r="L76" s="874"/>
      <c r="M76" s="874"/>
      <c r="N76" s="874"/>
      <c r="O76" s="874"/>
      <c r="P76" s="875"/>
      <c r="Q76" s="877">
        <v>223</v>
      </c>
      <c r="R76" s="878"/>
      <c r="S76" s="878"/>
      <c r="T76" s="878"/>
      <c r="U76" s="834"/>
      <c r="V76" s="879">
        <v>213</v>
      </c>
      <c r="W76" s="878"/>
      <c r="X76" s="878"/>
      <c r="Y76" s="878"/>
      <c r="Z76" s="834"/>
      <c r="AA76" s="879">
        <v>10</v>
      </c>
      <c r="AB76" s="878"/>
      <c r="AC76" s="878"/>
      <c r="AD76" s="878"/>
      <c r="AE76" s="834"/>
      <c r="AF76" s="879">
        <v>10</v>
      </c>
      <c r="AG76" s="878"/>
      <c r="AH76" s="878"/>
      <c r="AI76" s="878"/>
      <c r="AJ76" s="834"/>
      <c r="AK76" s="879" t="s">
        <v>545</v>
      </c>
      <c r="AL76" s="878"/>
      <c r="AM76" s="878"/>
      <c r="AN76" s="878"/>
      <c r="AO76" s="834"/>
      <c r="AP76" s="879" t="s">
        <v>545</v>
      </c>
      <c r="AQ76" s="878"/>
      <c r="AR76" s="878"/>
      <c r="AS76" s="878"/>
      <c r="AT76" s="834"/>
      <c r="AU76" s="879" t="s">
        <v>545</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561</v>
      </c>
      <c r="C77" s="874"/>
      <c r="D77" s="874"/>
      <c r="E77" s="874"/>
      <c r="F77" s="874"/>
      <c r="G77" s="874"/>
      <c r="H77" s="874"/>
      <c r="I77" s="874"/>
      <c r="J77" s="874"/>
      <c r="K77" s="874"/>
      <c r="L77" s="874"/>
      <c r="M77" s="874"/>
      <c r="N77" s="874"/>
      <c r="O77" s="874"/>
      <c r="P77" s="875"/>
      <c r="Q77" s="877">
        <v>5</v>
      </c>
      <c r="R77" s="878"/>
      <c r="S77" s="878"/>
      <c r="T77" s="878"/>
      <c r="U77" s="834"/>
      <c r="V77" s="879">
        <v>2</v>
      </c>
      <c r="W77" s="878"/>
      <c r="X77" s="878"/>
      <c r="Y77" s="878"/>
      <c r="Z77" s="834"/>
      <c r="AA77" s="879">
        <v>2</v>
      </c>
      <c r="AB77" s="878"/>
      <c r="AC77" s="878"/>
      <c r="AD77" s="878"/>
      <c r="AE77" s="834"/>
      <c r="AF77" s="879">
        <v>2</v>
      </c>
      <c r="AG77" s="878"/>
      <c r="AH77" s="878"/>
      <c r="AI77" s="878"/>
      <c r="AJ77" s="834"/>
      <c r="AK77" s="879">
        <v>0</v>
      </c>
      <c r="AL77" s="878"/>
      <c r="AM77" s="878"/>
      <c r="AN77" s="878"/>
      <c r="AO77" s="834"/>
      <c r="AP77" s="879" t="s">
        <v>545</v>
      </c>
      <c r="AQ77" s="878"/>
      <c r="AR77" s="878"/>
      <c r="AS77" s="878"/>
      <c r="AT77" s="834"/>
      <c r="AU77" s="879" t="s">
        <v>545</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562</v>
      </c>
      <c r="C78" s="874"/>
      <c r="D78" s="874"/>
      <c r="E78" s="874"/>
      <c r="F78" s="874"/>
      <c r="G78" s="874"/>
      <c r="H78" s="874"/>
      <c r="I78" s="874"/>
      <c r="J78" s="874"/>
      <c r="K78" s="874"/>
      <c r="L78" s="874"/>
      <c r="M78" s="874"/>
      <c r="N78" s="874"/>
      <c r="O78" s="874"/>
      <c r="P78" s="875"/>
      <c r="Q78" s="876">
        <v>258</v>
      </c>
      <c r="R78" s="830"/>
      <c r="S78" s="830"/>
      <c r="T78" s="830"/>
      <c r="U78" s="830"/>
      <c r="V78" s="830">
        <v>174</v>
      </c>
      <c r="W78" s="830"/>
      <c r="X78" s="830"/>
      <c r="Y78" s="830"/>
      <c r="Z78" s="830"/>
      <c r="AA78" s="830">
        <v>84</v>
      </c>
      <c r="AB78" s="830"/>
      <c r="AC78" s="830"/>
      <c r="AD78" s="830"/>
      <c r="AE78" s="830"/>
      <c r="AF78" s="830">
        <v>84</v>
      </c>
      <c r="AG78" s="830"/>
      <c r="AH78" s="830"/>
      <c r="AI78" s="830"/>
      <c r="AJ78" s="830"/>
      <c r="AK78" s="830" t="s">
        <v>545</v>
      </c>
      <c r="AL78" s="830"/>
      <c r="AM78" s="830"/>
      <c r="AN78" s="830"/>
      <c r="AO78" s="830"/>
      <c r="AP78" s="830" t="s">
        <v>545</v>
      </c>
      <c r="AQ78" s="830"/>
      <c r="AR78" s="830"/>
      <c r="AS78" s="830"/>
      <c r="AT78" s="830"/>
      <c r="AU78" s="830" t="s">
        <v>545</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563</v>
      </c>
      <c r="C79" s="874"/>
      <c r="D79" s="874"/>
      <c r="E79" s="874"/>
      <c r="F79" s="874"/>
      <c r="G79" s="874"/>
      <c r="H79" s="874"/>
      <c r="I79" s="874"/>
      <c r="J79" s="874"/>
      <c r="K79" s="874"/>
      <c r="L79" s="874"/>
      <c r="M79" s="874"/>
      <c r="N79" s="874"/>
      <c r="O79" s="874"/>
      <c r="P79" s="875"/>
      <c r="Q79" s="876">
        <v>46</v>
      </c>
      <c r="R79" s="830"/>
      <c r="S79" s="830"/>
      <c r="T79" s="830"/>
      <c r="U79" s="830"/>
      <c r="V79" s="830">
        <v>25</v>
      </c>
      <c r="W79" s="830"/>
      <c r="X79" s="830"/>
      <c r="Y79" s="830"/>
      <c r="Z79" s="830"/>
      <c r="AA79" s="830">
        <v>22</v>
      </c>
      <c r="AB79" s="830"/>
      <c r="AC79" s="830"/>
      <c r="AD79" s="830"/>
      <c r="AE79" s="830"/>
      <c r="AF79" s="830">
        <v>22</v>
      </c>
      <c r="AG79" s="830"/>
      <c r="AH79" s="830"/>
      <c r="AI79" s="830"/>
      <c r="AJ79" s="830"/>
      <c r="AK79" s="830" t="s">
        <v>545</v>
      </c>
      <c r="AL79" s="830"/>
      <c r="AM79" s="830"/>
      <c r="AN79" s="830"/>
      <c r="AO79" s="830"/>
      <c r="AP79" s="830" t="s">
        <v>545</v>
      </c>
      <c r="AQ79" s="830"/>
      <c r="AR79" s="830"/>
      <c r="AS79" s="830"/>
      <c r="AT79" s="830"/>
      <c r="AU79" s="830" t="s">
        <v>545</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564</v>
      </c>
      <c r="C80" s="874"/>
      <c r="D80" s="874"/>
      <c r="E80" s="874"/>
      <c r="F80" s="874"/>
      <c r="G80" s="874"/>
      <c r="H80" s="874"/>
      <c r="I80" s="874"/>
      <c r="J80" s="874"/>
      <c r="K80" s="874"/>
      <c r="L80" s="874"/>
      <c r="M80" s="874"/>
      <c r="N80" s="874"/>
      <c r="O80" s="874"/>
      <c r="P80" s="875"/>
      <c r="Q80" s="876">
        <v>247</v>
      </c>
      <c r="R80" s="830"/>
      <c r="S80" s="830"/>
      <c r="T80" s="830"/>
      <c r="U80" s="830"/>
      <c r="V80" s="830">
        <v>243</v>
      </c>
      <c r="W80" s="830"/>
      <c r="X80" s="830"/>
      <c r="Y80" s="830"/>
      <c r="Z80" s="830"/>
      <c r="AA80" s="830">
        <v>4</v>
      </c>
      <c r="AB80" s="830"/>
      <c r="AC80" s="830"/>
      <c r="AD80" s="830"/>
      <c r="AE80" s="830"/>
      <c r="AF80" s="830">
        <v>4</v>
      </c>
      <c r="AG80" s="830"/>
      <c r="AH80" s="830"/>
      <c r="AI80" s="830"/>
      <c r="AJ80" s="830"/>
      <c r="AK80" s="830">
        <v>12</v>
      </c>
      <c r="AL80" s="830"/>
      <c r="AM80" s="830"/>
      <c r="AN80" s="830"/>
      <c r="AO80" s="830"/>
      <c r="AP80" s="830" t="s">
        <v>545</v>
      </c>
      <c r="AQ80" s="830"/>
      <c r="AR80" s="830"/>
      <c r="AS80" s="830"/>
      <c r="AT80" s="830"/>
      <c r="AU80" s="830" t="s">
        <v>545</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t="s">
        <v>565</v>
      </c>
      <c r="C81" s="874"/>
      <c r="D81" s="874"/>
      <c r="E81" s="874"/>
      <c r="F81" s="874"/>
      <c r="G81" s="874"/>
      <c r="H81" s="874"/>
      <c r="I81" s="874"/>
      <c r="J81" s="874"/>
      <c r="K81" s="874"/>
      <c r="L81" s="874"/>
      <c r="M81" s="874"/>
      <c r="N81" s="874"/>
      <c r="O81" s="874"/>
      <c r="P81" s="875"/>
      <c r="Q81" s="876">
        <v>261956</v>
      </c>
      <c r="R81" s="830"/>
      <c r="S81" s="830"/>
      <c r="T81" s="830"/>
      <c r="U81" s="830"/>
      <c r="V81" s="830">
        <v>256155</v>
      </c>
      <c r="W81" s="830"/>
      <c r="X81" s="830"/>
      <c r="Y81" s="830"/>
      <c r="Z81" s="830"/>
      <c r="AA81" s="830">
        <v>5801</v>
      </c>
      <c r="AB81" s="830"/>
      <c r="AC81" s="830"/>
      <c r="AD81" s="830"/>
      <c r="AE81" s="830"/>
      <c r="AF81" s="830">
        <v>5801</v>
      </c>
      <c r="AG81" s="830"/>
      <c r="AH81" s="830"/>
      <c r="AI81" s="830"/>
      <c r="AJ81" s="830"/>
      <c r="AK81" s="830" t="s">
        <v>545</v>
      </c>
      <c r="AL81" s="830"/>
      <c r="AM81" s="830"/>
      <c r="AN81" s="830"/>
      <c r="AO81" s="830"/>
      <c r="AP81" s="830" t="s">
        <v>545</v>
      </c>
      <c r="AQ81" s="830"/>
      <c r="AR81" s="830"/>
      <c r="AS81" s="830"/>
      <c r="AT81" s="830"/>
      <c r="AU81" s="830" t="s">
        <v>545</v>
      </c>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1214902</v>
      </c>
      <c r="AB110" s="900"/>
      <c r="AC110" s="900"/>
      <c r="AD110" s="900"/>
      <c r="AE110" s="901"/>
      <c r="AF110" s="902">
        <v>1193104</v>
      </c>
      <c r="AG110" s="900"/>
      <c r="AH110" s="900"/>
      <c r="AI110" s="900"/>
      <c r="AJ110" s="901"/>
      <c r="AK110" s="902">
        <v>1083272</v>
      </c>
      <c r="AL110" s="900"/>
      <c r="AM110" s="900"/>
      <c r="AN110" s="900"/>
      <c r="AO110" s="901"/>
      <c r="AP110" s="903">
        <v>26.8</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7732771</v>
      </c>
      <c r="BR110" s="931"/>
      <c r="BS110" s="931"/>
      <c r="BT110" s="931"/>
      <c r="BU110" s="931"/>
      <c r="BV110" s="931">
        <v>7398546</v>
      </c>
      <c r="BW110" s="931"/>
      <c r="BX110" s="931"/>
      <c r="BY110" s="931"/>
      <c r="BZ110" s="931"/>
      <c r="CA110" s="931">
        <v>7282723</v>
      </c>
      <c r="CB110" s="931"/>
      <c r="CC110" s="931"/>
      <c r="CD110" s="931"/>
      <c r="CE110" s="931"/>
      <c r="CF110" s="944">
        <v>180.2</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2230278</v>
      </c>
      <c r="BR112" s="926"/>
      <c r="BS112" s="926"/>
      <c r="BT112" s="926"/>
      <c r="BU112" s="926"/>
      <c r="BV112" s="926">
        <v>2025467</v>
      </c>
      <c r="BW112" s="926"/>
      <c r="BX112" s="926"/>
      <c r="BY112" s="926"/>
      <c r="BZ112" s="926"/>
      <c r="CA112" s="926">
        <v>1867172</v>
      </c>
      <c r="CB112" s="926"/>
      <c r="CC112" s="926"/>
      <c r="CD112" s="926"/>
      <c r="CE112" s="926"/>
      <c r="CF112" s="920">
        <v>46.2</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198964</v>
      </c>
      <c r="AB113" s="938"/>
      <c r="AC113" s="938"/>
      <c r="AD113" s="938"/>
      <c r="AE113" s="939"/>
      <c r="AF113" s="940">
        <v>178453</v>
      </c>
      <c r="AG113" s="938"/>
      <c r="AH113" s="938"/>
      <c r="AI113" s="938"/>
      <c r="AJ113" s="939"/>
      <c r="AK113" s="940">
        <v>172303</v>
      </c>
      <c r="AL113" s="938"/>
      <c r="AM113" s="938"/>
      <c r="AN113" s="938"/>
      <c r="AO113" s="939"/>
      <c r="AP113" s="941">
        <v>4.3</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51211</v>
      </c>
      <c r="BR113" s="926"/>
      <c r="BS113" s="926"/>
      <c r="BT113" s="926"/>
      <c r="BU113" s="926"/>
      <c r="BV113" s="926">
        <v>35548</v>
      </c>
      <c r="BW113" s="926"/>
      <c r="BX113" s="926"/>
      <c r="BY113" s="926"/>
      <c r="BZ113" s="926"/>
      <c r="CA113" s="926">
        <v>31724</v>
      </c>
      <c r="CB113" s="926"/>
      <c r="CC113" s="926"/>
      <c r="CD113" s="926"/>
      <c r="CE113" s="926"/>
      <c r="CF113" s="920">
        <v>0.8</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12367</v>
      </c>
      <c r="AB114" s="959"/>
      <c r="AC114" s="959"/>
      <c r="AD114" s="959"/>
      <c r="AE114" s="960"/>
      <c r="AF114" s="961">
        <v>12369</v>
      </c>
      <c r="AG114" s="959"/>
      <c r="AH114" s="959"/>
      <c r="AI114" s="959"/>
      <c r="AJ114" s="960"/>
      <c r="AK114" s="961">
        <v>10029</v>
      </c>
      <c r="AL114" s="959"/>
      <c r="AM114" s="959"/>
      <c r="AN114" s="959"/>
      <c r="AO114" s="960"/>
      <c r="AP114" s="962">
        <v>0.2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1199507</v>
      </c>
      <c r="BR114" s="926"/>
      <c r="BS114" s="926"/>
      <c r="BT114" s="926"/>
      <c r="BU114" s="926"/>
      <c r="BV114" s="926">
        <v>1174942</v>
      </c>
      <c r="BW114" s="926"/>
      <c r="BX114" s="926"/>
      <c r="BY114" s="926"/>
      <c r="BZ114" s="926"/>
      <c r="CA114" s="926">
        <v>1178693</v>
      </c>
      <c r="CB114" s="926"/>
      <c r="CC114" s="926"/>
      <c r="CD114" s="926"/>
      <c r="CE114" s="926"/>
      <c r="CF114" s="920">
        <v>29.2</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26</v>
      </c>
      <c r="AB116" s="959"/>
      <c r="AC116" s="959"/>
      <c r="AD116" s="959"/>
      <c r="AE116" s="960"/>
      <c r="AF116" s="961">
        <v>120</v>
      </c>
      <c r="AG116" s="959"/>
      <c r="AH116" s="959"/>
      <c r="AI116" s="959"/>
      <c r="AJ116" s="960"/>
      <c r="AK116" s="961">
        <v>341</v>
      </c>
      <c r="AL116" s="959"/>
      <c r="AM116" s="959"/>
      <c r="AN116" s="959"/>
      <c r="AO116" s="960"/>
      <c r="AP116" s="962">
        <v>0</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1426259</v>
      </c>
      <c r="AB117" s="979"/>
      <c r="AC117" s="979"/>
      <c r="AD117" s="979"/>
      <c r="AE117" s="980"/>
      <c r="AF117" s="981">
        <v>1384046</v>
      </c>
      <c r="AG117" s="979"/>
      <c r="AH117" s="979"/>
      <c r="AI117" s="979"/>
      <c r="AJ117" s="980"/>
      <c r="AK117" s="981">
        <v>1265945</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11213767</v>
      </c>
      <c r="BR119" s="1000"/>
      <c r="BS119" s="1000"/>
      <c r="BT119" s="1000"/>
      <c r="BU119" s="1000"/>
      <c r="BV119" s="1000">
        <v>10634503</v>
      </c>
      <c r="BW119" s="1000"/>
      <c r="BX119" s="1000"/>
      <c r="BY119" s="1000"/>
      <c r="BZ119" s="1000"/>
      <c r="CA119" s="1000">
        <v>10360312</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3889356</v>
      </c>
      <c r="BR120" s="931"/>
      <c r="BS120" s="931"/>
      <c r="BT120" s="931"/>
      <c r="BU120" s="931"/>
      <c r="BV120" s="931">
        <v>3852201</v>
      </c>
      <c r="BW120" s="931"/>
      <c r="BX120" s="931"/>
      <c r="BY120" s="931"/>
      <c r="BZ120" s="931"/>
      <c r="CA120" s="931">
        <v>3858809</v>
      </c>
      <c r="CB120" s="931"/>
      <c r="CC120" s="931"/>
      <c r="CD120" s="931"/>
      <c r="CE120" s="931"/>
      <c r="CF120" s="944">
        <v>95.5</v>
      </c>
      <c r="CG120" s="945"/>
      <c r="CH120" s="945"/>
      <c r="CI120" s="945"/>
      <c r="CJ120" s="945"/>
      <c r="CK120" s="1006" t="s">
        <v>444</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v>1544683</v>
      </c>
      <c r="DH120" s="931"/>
      <c r="DI120" s="931"/>
      <c r="DJ120" s="931"/>
      <c r="DK120" s="931"/>
      <c r="DL120" s="931">
        <v>1368643</v>
      </c>
      <c r="DM120" s="931"/>
      <c r="DN120" s="931"/>
      <c r="DO120" s="931"/>
      <c r="DP120" s="931"/>
      <c r="DQ120" s="931">
        <v>1200054</v>
      </c>
      <c r="DR120" s="931"/>
      <c r="DS120" s="931"/>
      <c r="DT120" s="931"/>
      <c r="DU120" s="931"/>
      <c r="DV120" s="932">
        <v>29.7</v>
      </c>
      <c r="DW120" s="932"/>
      <c r="DX120" s="932"/>
      <c r="DY120" s="932"/>
      <c r="DZ120" s="933"/>
    </row>
    <row r="121" spans="1:130" s="218" customFormat="1" ht="26.25" customHeight="1" x14ac:dyDescent="0.2">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v>656824</v>
      </c>
      <c r="DM121" s="926"/>
      <c r="DN121" s="926"/>
      <c r="DO121" s="926"/>
      <c r="DP121" s="926"/>
      <c r="DQ121" s="926">
        <v>667118</v>
      </c>
      <c r="DR121" s="926"/>
      <c r="DS121" s="926"/>
      <c r="DT121" s="926"/>
      <c r="DU121" s="926"/>
      <c r="DV121" s="927">
        <v>16.5</v>
      </c>
      <c r="DW121" s="927"/>
      <c r="DX121" s="927"/>
      <c r="DY121" s="927"/>
      <c r="DZ121" s="928"/>
    </row>
    <row r="122" spans="1:130" s="218" customFormat="1" ht="26.25" customHeight="1" x14ac:dyDescent="0.2">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7036535</v>
      </c>
      <c r="BR122" s="1000"/>
      <c r="BS122" s="1000"/>
      <c r="BT122" s="1000"/>
      <c r="BU122" s="1000"/>
      <c r="BV122" s="1000">
        <v>6693034</v>
      </c>
      <c r="BW122" s="1000"/>
      <c r="BX122" s="1000"/>
      <c r="BY122" s="1000"/>
      <c r="BZ122" s="1000"/>
      <c r="CA122" s="1000">
        <v>6452986</v>
      </c>
      <c r="CB122" s="1000"/>
      <c r="CC122" s="1000"/>
      <c r="CD122" s="1000"/>
      <c r="CE122" s="1000"/>
      <c r="CF122" s="1017">
        <v>159.69999999999999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4">
        <v>10925891</v>
      </c>
      <c r="BR123" s="1031"/>
      <c r="BS123" s="1031"/>
      <c r="BT123" s="1031"/>
      <c r="BU123" s="1031"/>
      <c r="BV123" s="1031">
        <v>10545235</v>
      </c>
      <c r="BW123" s="1031"/>
      <c r="BX123" s="1031"/>
      <c r="BY123" s="1031"/>
      <c r="BZ123" s="1031"/>
      <c r="CA123" s="1031">
        <v>10311795</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7.3</v>
      </c>
      <c r="BR124" s="1027"/>
      <c r="BS124" s="1027"/>
      <c r="BT124" s="1027"/>
      <c r="BU124" s="1027"/>
      <c r="BV124" s="1027">
        <v>2.2000000000000002</v>
      </c>
      <c r="BW124" s="1027"/>
      <c r="BX124" s="1027"/>
      <c r="BY124" s="1027"/>
      <c r="BZ124" s="1027"/>
      <c r="CA124" s="1027">
        <v>1.2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685595</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9"/>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125</v>
      </c>
      <c r="AB128" s="1047"/>
      <c r="AC128" s="1047"/>
      <c r="AD128" s="1047"/>
      <c r="AE128" s="1048"/>
      <c r="AF128" s="1049">
        <v>125</v>
      </c>
      <c r="AG128" s="1047"/>
      <c r="AH128" s="1047"/>
      <c r="AI128" s="1047"/>
      <c r="AJ128" s="1048"/>
      <c r="AK128" s="1049">
        <v>10073</v>
      </c>
      <c r="AL128" s="1047"/>
      <c r="AM128" s="1047"/>
      <c r="AN128" s="1047"/>
      <c r="AO128" s="1048"/>
      <c r="AP128" s="1050"/>
      <c r="AQ128" s="1051"/>
      <c r="AR128" s="1051"/>
      <c r="AS128" s="1051"/>
      <c r="AT128" s="1052"/>
      <c r="AU128" s="220"/>
      <c r="AV128" s="220"/>
      <c r="AW128" s="220"/>
      <c r="AX128" s="896" t="s">
        <v>462</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463</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4986072</v>
      </c>
      <c r="AB129" s="959"/>
      <c r="AC129" s="959"/>
      <c r="AD129" s="959"/>
      <c r="AE129" s="960"/>
      <c r="AF129" s="961">
        <v>4956072</v>
      </c>
      <c r="AG129" s="959"/>
      <c r="AH129" s="959"/>
      <c r="AI129" s="959"/>
      <c r="AJ129" s="960"/>
      <c r="AK129" s="961">
        <v>4992940</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1085910</v>
      </c>
      <c r="AB130" s="959"/>
      <c r="AC130" s="959"/>
      <c r="AD130" s="959"/>
      <c r="AE130" s="960"/>
      <c r="AF130" s="961">
        <v>1038095</v>
      </c>
      <c r="AG130" s="959"/>
      <c r="AH130" s="959"/>
      <c r="AI130" s="959"/>
      <c r="AJ130" s="960"/>
      <c r="AK130" s="961">
        <v>952392</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8.3000000000000007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3900162</v>
      </c>
      <c r="AB131" s="986"/>
      <c r="AC131" s="986"/>
      <c r="AD131" s="986"/>
      <c r="AE131" s="987"/>
      <c r="AF131" s="985">
        <v>3917977</v>
      </c>
      <c r="AG131" s="986"/>
      <c r="AH131" s="986"/>
      <c r="AI131" s="986"/>
      <c r="AJ131" s="987"/>
      <c r="AK131" s="985">
        <v>4040548</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7"/>
      <c r="BF131" s="1084">
        <v>1.2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8.7233299540000004</v>
      </c>
      <c r="AB132" s="1097"/>
      <c r="AC132" s="1097"/>
      <c r="AD132" s="1097"/>
      <c r="AE132" s="1098"/>
      <c r="AF132" s="1099">
        <v>8.8266470170000009</v>
      </c>
      <c r="AG132" s="1097"/>
      <c r="AH132" s="1097"/>
      <c r="AI132" s="1097"/>
      <c r="AJ132" s="1098"/>
      <c r="AK132" s="1099">
        <v>7.5108623879999996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8</v>
      </c>
      <c r="AB133" s="1080"/>
      <c r="AC133" s="1080"/>
      <c r="AD133" s="1080"/>
      <c r="AE133" s="1081"/>
      <c r="AF133" s="1079">
        <v>8.5</v>
      </c>
      <c r="AG133" s="1080"/>
      <c r="AH133" s="1080"/>
      <c r="AI133" s="1080"/>
      <c r="AJ133" s="1081"/>
      <c r="AK133" s="1079">
        <v>8.3000000000000007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2ymeM9Dslv9ldZSB9Et7YTwsUJBNRnUedex87ckLMpcjy/fSJWW39sQR5sW82bPpRvPlU1kdDce76fpUm8Ah1w==" saltValue="0RcFf17nU6Qb9Z4eiu9FD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C58" zoomScaleNormal="85" zoomScaleSheetLayoutView="100" workbookViewId="0">
      <selection activeCell="CO73" sqref="CO73"/>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474</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mJvW+qWB+9dWJt5BbYRNFEHLwIGROh83tArU5gS96d+jEnhHY6nhdz6SuNvpqnN0Pu49GmlPyiT8bX5UeN2vgA==" saltValue="vQT57OKJGgR+hwMenPg9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4U1j5nXfwKnAA6FZoFJL160fSIFIxnkEnjPYDyq/taIGxzzDDrGj+WHyFdP0GqRGM6kxbeD0filJn6mrCIe7A==" saltValue="IS390wriBLO2Toxuls45O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1479187</v>
      </c>
      <c r="AP9" s="269">
        <v>180301</v>
      </c>
      <c r="AQ9" s="270">
        <v>156369</v>
      </c>
      <c r="AR9" s="271">
        <v>15.3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287429</v>
      </c>
      <c r="AP10" s="272">
        <v>35035</v>
      </c>
      <c r="AQ10" s="273">
        <v>21449</v>
      </c>
      <c r="AR10" s="274">
        <v>63.3</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35549</v>
      </c>
      <c r="AP11" s="272">
        <v>4333</v>
      </c>
      <c r="AQ11" s="273">
        <v>1663</v>
      </c>
      <c r="AR11" s="274">
        <v>160.6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v>34</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9022</v>
      </c>
      <c r="AP13" s="272">
        <v>1100</v>
      </c>
      <c r="AQ13" s="273">
        <v>5566</v>
      </c>
      <c r="AR13" s="274">
        <v>-80.2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58338</v>
      </c>
      <c r="AP14" s="272">
        <v>7111</v>
      </c>
      <c r="AQ14" s="273">
        <v>3589</v>
      </c>
      <c r="AR14" s="274">
        <v>98.1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-100901</v>
      </c>
      <c r="AP15" s="272">
        <v>-12299</v>
      </c>
      <c r="AQ15" s="273">
        <v>-10547</v>
      </c>
      <c r="AR15" s="274">
        <v>16.600000000000001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1768624</v>
      </c>
      <c r="AP16" s="272">
        <v>215581</v>
      </c>
      <c r="AQ16" s="273">
        <v>178125</v>
      </c>
      <c r="AR16" s="274">
        <v>21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19.38</v>
      </c>
      <c r="AP21" s="286">
        <v>14.51</v>
      </c>
      <c r="AQ21" s="287">
        <v>4.87</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95.3</v>
      </c>
      <c r="AP22" s="291">
        <v>95.5</v>
      </c>
      <c r="AQ22" s="292">
        <v>-0.2</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1083272</v>
      </c>
      <c r="AP32" s="300">
        <v>132042</v>
      </c>
      <c r="AQ32" s="301">
        <v>89268</v>
      </c>
      <c r="AR32" s="302">
        <v>47.9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172303</v>
      </c>
      <c r="AP35" s="300">
        <v>21002</v>
      </c>
      <c r="AQ35" s="301">
        <v>17003</v>
      </c>
      <c r="AR35" s="302">
        <v>23.5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10029</v>
      </c>
      <c r="AP36" s="300">
        <v>1222</v>
      </c>
      <c r="AQ36" s="301">
        <v>5039</v>
      </c>
      <c r="AR36" s="302">
        <v>-75.7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486</v>
      </c>
      <c r="AP37" s="300" t="s">
        <v>486</v>
      </c>
      <c r="AQ37" s="301">
        <v>909</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v>341</v>
      </c>
      <c r="AP38" s="303">
        <v>42</v>
      </c>
      <c r="AQ38" s="304">
        <v>25</v>
      </c>
      <c r="AR38" s="292">
        <v>68</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-10073</v>
      </c>
      <c r="AP39" s="300">
        <v>-1228</v>
      </c>
      <c r="AQ39" s="301">
        <v>-4913</v>
      </c>
      <c r="AR39" s="302">
        <v>-75</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-952392</v>
      </c>
      <c r="AP40" s="300">
        <v>-116089</v>
      </c>
      <c r="AQ40" s="301">
        <v>-72657</v>
      </c>
      <c r="AR40" s="302">
        <v>59.8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303480</v>
      </c>
      <c r="AP41" s="300">
        <v>36992</v>
      </c>
      <c r="AQ41" s="301">
        <v>34674</v>
      </c>
      <c r="AR41" s="302">
        <v>6.7</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549526</v>
      </c>
      <c r="AN51" s="322">
        <v>61358</v>
      </c>
      <c r="AO51" s="323">
        <v>-28.3</v>
      </c>
      <c r="AP51" s="324">
        <v>125391</v>
      </c>
      <c r="AQ51" s="325">
        <v>-13.6</v>
      </c>
      <c r="AR51" s="326">
        <v>-14.7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425825</v>
      </c>
      <c r="AN52" s="330">
        <v>47546</v>
      </c>
      <c r="AO52" s="331">
        <v>-35.6</v>
      </c>
      <c r="AP52" s="332">
        <v>68516</v>
      </c>
      <c r="AQ52" s="333">
        <v>-18.2</v>
      </c>
      <c r="AR52" s="334">
        <v>-17.399999999999999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716000</v>
      </c>
      <c r="AN53" s="322">
        <v>82204</v>
      </c>
      <c r="AO53" s="323">
        <v>34</v>
      </c>
      <c r="AP53" s="324">
        <v>138402</v>
      </c>
      <c r="AQ53" s="325">
        <v>10.4</v>
      </c>
      <c r="AR53" s="326">
        <v>23.6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539892</v>
      </c>
      <c r="AN54" s="330">
        <v>61985</v>
      </c>
      <c r="AO54" s="331">
        <v>30.4</v>
      </c>
      <c r="AP54" s="332">
        <v>70652</v>
      </c>
      <c r="AQ54" s="333">
        <v>3.1</v>
      </c>
      <c r="AR54" s="334">
        <v>27.3</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840276</v>
      </c>
      <c r="AN55" s="322">
        <v>97763</v>
      </c>
      <c r="AO55" s="323">
        <v>18.899999999999999</v>
      </c>
      <c r="AP55" s="324">
        <v>146367</v>
      </c>
      <c r="AQ55" s="325">
        <v>5.8</v>
      </c>
      <c r="AR55" s="326">
        <v>13.1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722985</v>
      </c>
      <c r="AN56" s="330">
        <v>84117</v>
      </c>
      <c r="AO56" s="331">
        <v>35.700000000000003</v>
      </c>
      <c r="AP56" s="332">
        <v>79441</v>
      </c>
      <c r="AQ56" s="333">
        <v>12.4</v>
      </c>
      <c r="AR56" s="334">
        <v>23.3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1277486</v>
      </c>
      <c r="AN57" s="322">
        <v>151883</v>
      </c>
      <c r="AO57" s="323">
        <v>55.4</v>
      </c>
      <c r="AP57" s="324">
        <v>165181</v>
      </c>
      <c r="AQ57" s="325">
        <v>12.9</v>
      </c>
      <c r="AR57" s="326">
        <v>42.5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1107951</v>
      </c>
      <c r="AN58" s="330">
        <v>131726</v>
      </c>
      <c r="AO58" s="331">
        <v>56.6</v>
      </c>
      <c r="AP58" s="332">
        <v>82246</v>
      </c>
      <c r="AQ58" s="333">
        <v>3.5</v>
      </c>
      <c r="AR58" s="334">
        <v>53.1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1406024</v>
      </c>
      <c r="AN59" s="322">
        <v>171383</v>
      </c>
      <c r="AO59" s="323">
        <v>12.8</v>
      </c>
      <c r="AP59" s="324">
        <v>166234</v>
      </c>
      <c r="AQ59" s="325">
        <v>0.6</v>
      </c>
      <c r="AR59" s="326">
        <v>12.2</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1028000</v>
      </c>
      <c r="AN60" s="330">
        <v>125305</v>
      </c>
      <c r="AO60" s="331">
        <v>-4.9000000000000004</v>
      </c>
      <c r="AP60" s="332">
        <v>89789</v>
      </c>
      <c r="AQ60" s="333">
        <v>9.1999999999999993</v>
      </c>
      <c r="AR60" s="334">
        <v>-14.1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957862</v>
      </c>
      <c r="AN61" s="337">
        <v>112918</v>
      </c>
      <c r="AO61" s="338">
        <v>18.600000000000001</v>
      </c>
      <c r="AP61" s="339">
        <v>148315</v>
      </c>
      <c r="AQ61" s="340">
        <v>3.2</v>
      </c>
      <c r="AR61" s="326">
        <v>15.4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764931</v>
      </c>
      <c r="AN62" s="330">
        <v>90136</v>
      </c>
      <c r="AO62" s="331">
        <v>16.399999999999999</v>
      </c>
      <c r="AP62" s="332">
        <v>78129</v>
      </c>
      <c r="AQ62" s="333">
        <v>2</v>
      </c>
      <c r="AR62" s="334">
        <v>14.4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For7fQ+GyMuaELTMk/gHj+ExbH7D8TLzLbjczlU1u/dZCkIjMF5uDDPxfpZhQr82FqiyrQ+WIK9NKLWPxJjZLQ==" saltValue="xvnIN0G/ieCjqoITI5P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0" zoomScale="75" zoomScaleNormal="75" zoomScaleSheetLayoutView="55" workbookViewId="0">
      <selection activeCell="BJ77" sqref="BJ77"/>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hSauSGXtCX1WoQl7CqlSGFeBfFSJ84y4G1vdUqSXZ0HCyBAEmNdV/G2Kgi0J9BTKLssbP64yUlOaIzFHgKu32w==" saltValue="XqDN/5k5iVajRmBm4nrW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75" zoomScaleNormal="75" zoomScaleSheetLayoutView="55" workbookViewId="0">
      <selection activeCell="BK82" sqref="BK82"/>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wkz0HXFtJwrMCyz6NEDuWfGTOASvZURn/mVD8swFh4jBc9CsDcbeoC836EvKj4h0jtg1IZbxwaB9fyh2p2Slxg==" saltValue="2ERP+jETa7+ukQwqsLXm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45.48</v>
      </c>
      <c r="G47" s="12">
        <v>43.27</v>
      </c>
      <c r="H47" s="12">
        <v>41.13</v>
      </c>
      <c r="I47" s="12">
        <v>39.299999999999997</v>
      </c>
      <c r="J47" s="13">
        <v>36.15</v>
      </c>
    </row>
    <row r="48" spans="2:10" ht="57.75" customHeight="1" x14ac:dyDescent="0.2">
      <c r="B48" s="14"/>
      <c r="C48" s="1141" t="s">
        <v>4</v>
      </c>
      <c r="D48" s="1141"/>
      <c r="E48" s="1142"/>
      <c r="F48" s="15">
        <v>3.31</v>
      </c>
      <c r="G48" s="16">
        <v>4.93</v>
      </c>
      <c r="H48" s="16">
        <v>4.1500000000000004</v>
      </c>
      <c r="I48" s="16">
        <v>4.93</v>
      </c>
      <c r="J48" s="17">
        <v>3.7</v>
      </c>
    </row>
    <row r="49" spans="2:10" ht="57.75" customHeight="1" thickBot="1" x14ac:dyDescent="0.25">
      <c r="B49" s="18"/>
      <c r="C49" s="1143" t="s">
        <v>5</v>
      </c>
      <c r="D49" s="1143"/>
      <c r="E49" s="1144"/>
      <c r="F49" s="19">
        <v>0.17</v>
      </c>
      <c r="G49" s="20">
        <v>1.73</v>
      </c>
      <c r="H49" s="20" t="s">
        <v>529</v>
      </c>
      <c r="I49" s="20" t="s">
        <v>530</v>
      </c>
      <c r="J49" s="21" t="s">
        <v>531</v>
      </c>
    </row>
    <row r="50" spans="2:10" ht="13.2" x14ac:dyDescent="0.2"/>
  </sheetData>
  <sheetProtection algorithmName="SHA-512" hashValue="Y2F6/9g7VYV9IO44LejHpkqvL80elWQD8beV+kizDgQQD6OLtYJY4kGmLSn8ZnUYsZApo/dttPYKB5ouDyKx7A==" saltValue="zAZQB/3hgA+1EKYVB1wi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0252@xen-net.local</cp:lastModifiedBy>
  <cp:lastPrinted>2026-03-10T07:16:04Z</cp:lastPrinted>
  <dcterms:created xsi:type="dcterms:W3CDTF">2026-02-23T07:22:30Z</dcterms:created>
  <dcterms:modified xsi:type="dcterms:W3CDTF">2026-03-12T08:06:59Z</dcterms:modified>
  <cp:category/>
</cp:coreProperties>
</file>